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012600\Desktop\"/>
    </mc:Choice>
  </mc:AlternateContent>
  <xr:revisionPtr revIDLastSave="0" documentId="13_ncr:1_{B342E224-FBBD-46D1-9603-F972B4DA8AC0}"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P88" i="12" l="1"/>
  <c r="AF88" i="12"/>
  <c r="AA30" i="12"/>
  <c r="AA29" i="12"/>
  <c r="AA28" i="12"/>
  <c r="V23" i="12"/>
  <c r="Q23"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E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<sst xmlns="http://schemas.openxmlformats.org/spreadsheetml/2006/main" count="1131" uniqueCount="565">
  <si>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</si>
  <si>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</si>
  <si>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</si>
  <si>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</si>
  <si>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</si>
  <si>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</si>
  <si>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</si>
  <si>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</si>
  <si>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</si>
  <si>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</si>
  <si>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</si>
  <si>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</si>
  <si>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</si>
  <si>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</si>
  <si>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</si>
  <si>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</si>
  <si>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</si>
  <si>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</si>
  <si>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</si>
  <si>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</si>
  <si>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</si>
  <si>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</si>
  <si>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</si>
  <si>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</si>
  <si>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</si>
  <si>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</si>
  <si>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</si>
  <si>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</si>
  <si>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</si>
  <si>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</si>
  <si>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</si>
  <si>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</si>
  <si>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</si>
  <si>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</si>
  <si>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</si>
  <si>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</si>
  <si>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</si>
  <si>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</si>
  <si>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</si>
  <si>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</si>
  <si>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</si>
  <si>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</si>
  <si>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</si>
  <si>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</si>
  <si>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</si>
  <si>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</si>
  <si>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</si>
  <si>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</si>
  <si>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</si>
  <si>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</si>
  <si>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</si>
  <si>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</si>
  <si>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</si>
  <si>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</si>
  <si>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</si>
  <si>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</si>
  <si>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</si>
  <si>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</si>
  <si>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</si>
  <si>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</si>
  <si>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</si>
  <si>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</si>
  <si>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</si>
  <si>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</si>
  <si>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</si>
  <si>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</si>
  <si>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</si>
  <si>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</si>
  <si>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</si>
  <si>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</si>
  <si>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</si>
  <si>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</si>
  <si>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</si>
  <si>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</si>
  <si>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</si>
  <si>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</si>
  <si>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</si>
  <si>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</si>
  <si>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</si>
  <si>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</si>
  <si>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</si>
  <si>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</si>
  <si>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</si>
  <si>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</si>
  <si>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</si>
  <si>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</si>
  <si>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</si>
  <si>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</si>
  <si>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</si>
  <si>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</si>
  <si>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</si>
  <si>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</si>
  <si>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</si>
  <si>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</si>
  <si>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九十九里町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</si>
  <si>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</si>
  <si>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</si>
  <si>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</si>
  <si>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</si>
  <si>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</si>
  <si>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</si>
  <si>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</si>
  <si>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</si>
  <si>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</si>
  <si>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</si>
  <si>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</si>
  <si>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</si>
  <si>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</si>
  <si>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</si>
  <si>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</si>
  <si>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</si>
  <si>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</si>
  <si>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</si>
  <si>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</si>
  <si>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</si>
  <si>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</si>
  <si>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</si>
  <si>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</si>
  <si>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</si>
  <si>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</si>
  <si>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</si>
  <si>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</si>
  <si>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</si>
  <si>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</si>
  <si>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</si>
  <si>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</si>
  <si>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</si>
  <si>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</si>
  <si>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</si>
  <si>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</si>
  <si>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</si>
  <si>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</si>
  <si>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</si>
  <si>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</si>
  <si>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</si>
  <si>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</si>
  <si>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</si>
  <si>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</si>
  <si>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</si>
  <si>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</si>
  <si>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</si>
  <si>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</si>
  <si>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</si>
  <si>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</si>
  <si>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</si>
  <si>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</si>
  <si>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</si>
  <si>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</si>
  <si>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</si>
  <si>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</si>
  <si>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</si>
  <si>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</si>
  <si>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</si>
  <si>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</si>
  <si>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</si>
  <si>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</si>
  <si>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</si>
  <si>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</si>
  <si>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</si>
  <si>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</si>
  <si>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</si>
  <si>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</si>
  <si>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</si>
  <si>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</si>
  <si>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</si>
  <si>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</si>
  <si>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</si>
  <si>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</si>
  <si>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</si>
  <si>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</si>
  <si>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</si>
  <si>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</si>
  <si>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</si>
  <si>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</si>
  <si>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</si>
  <si>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</si>
  <si>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</si>
  <si>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</si>
  <si>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</si>
  <si>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</si>
  <si>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</si>
  <si>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</si>
  <si>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</si>
  <si>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</si>
  <si>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</si>
  <si>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</si>
  <si>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</si>
  <si>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</si>
  <si>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</si>
  <si>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</si>
  <si>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</si>
  <si>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</si>
  <si>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</si>
  <si>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</si>
  <si>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</si>
  <si>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</si>
  <si>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</si>
  <si>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</si>
  <si>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</si>
  <si>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</si>
  <si>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</si>
  <si>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</si>
  <si>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</si>
  <si>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</si>
  <si>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千葉県九十九里町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</si>
  <si>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</si>
  <si>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</si>
  <si>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</si>
  <si>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</si>
  <si>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</si>
  <si>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</si>
  <si>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</si>
  <si>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</si>
  <si>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</si>
  <si>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</si>
  <si>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</si>
  <si>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</si>
  <si>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</si>
  <si>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</si>
  <si>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</si>
  <si>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</si>
  <si>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</si>
  <si>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</si>
  <si>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</si>
  <si>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</si>
  <si>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</si>
  <si>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</si>
  <si>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</si>
  <si>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</si>
  <si>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</si>
  <si>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</si>
  <si>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</si>
  <si>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</si>
  <si>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</si>
  <si>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</si>
  <si>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</si>
  <si>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</si>
  <si>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</si>
  <si>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</si>
  <si>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</si>
  <si>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</si>
  <si>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</si>
  <si>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</si>
  <si>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</si>
  <si>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</si>
  <si>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</si>
  <si>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</si>
  <si>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</si>
  <si>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</si>
  <si>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</si>
  <si>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</si>
  <si>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</si>
  <si>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</si>
  <si>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</si>
  <si>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</si>
  <si>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</si>
  <si>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</si>
  <si>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</si>
  <si>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</si>
  <si>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</si>
  <si>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</si>
  <si>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</si>
  <si>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</si>
  <si>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</si>
  <si>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</si>
  <si>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</si>
  <si>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</si>
  <si>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</si>
  <si>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</si>
  <si>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</si>
  <si>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</si>
  <si>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</si>
  <si>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</si>
  <si>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</si>
  <si>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</si>
  <si>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</si>
  <si>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</si>
  <si>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</si>
  <si>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</si>
  <si>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</si>
  <si>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</si>
  <si>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</si>
  <si>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</si>
  <si>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</si>
  <si>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</si>
  <si>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</si>
  <si>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</si>
  <si>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</si>
  <si>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</si>
  <si>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</si>
  <si>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</si>
  <si>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</si>
  <si>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</si>
  <si>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</si>
  <si>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</si>
  <si>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</si>
  <si>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</si>
  <si>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</si>
  <si>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</si>
  <si>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</si>
  <si>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</si>
  <si>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</si>
  <si>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</si>
  <si>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</si>
  <si>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</si>
  <si>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</si>
  <si>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</si>
  <si>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</si>
  <si>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</si>
  <si>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</si>
  <si>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</si>
  <si>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</si>
  <si>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</si>
  <si>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</si>
  <si>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</si>
  <si>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</si>
  <si>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</si>
  <si>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</si>
  <si>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</si>
  <si>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</si>
  <si>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</si>
  <si>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</si>
  <si>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</si>
  <si>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</si>
  <si>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</si>
  <si>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</si>
  <si>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</si>
  <si>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</si>
  <si>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ガス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</si>
  <si>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</si>
  <si>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</si>
  <si>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</si>
  <si>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</si>
  <si>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</si>
  <si>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</si>
  <si>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</si>
  <si>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</si>
  <si>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</si>
  <si>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</si>
  <si>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</si>
  <si>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</si>
  <si>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</si>
  <si>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</si>
  <si>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</si>
  <si>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</si>
  <si>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</si>
  <si>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</si>
  <si>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</si>
  <si>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</si>
  <si>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</si>
  <si>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</si>
  <si>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</si>
  <si>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</si>
  <si>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</si>
  <si>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</si>
  <si>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千葉県九十九里町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</si>
  <si>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</si>
  <si>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</si>
  <si>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</si>
  <si>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</si>
  <si>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</si>
  <si>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</si>
  <si>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</si>
  <si>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</si>
  <si>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</si>
  <si>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</si>
  <si>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</si>
  <si>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</si>
  <si>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</si>
  <si>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</si>
  <si>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</si>
  <si>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</si>
  <si>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</si>
  <si>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</si>
  <si>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</si>
  <si>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</si>
  <si>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給食事業特別会計</t>
    <phoneticPr fontId="5"/>
  </si>
  <si>
    <t>病院事業特別会計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</si>
  <si>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</si>
  <si>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</si>
  <si>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</si>
  <si>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</si>
  <si>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</si>
  <si>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</si>
  <si>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</si>
  <si>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</si>
  <si>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</si>
  <si>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</si>
  <si>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</si>
  <si>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</si>
  <si>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</si>
  <si>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</si>
  <si>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</si>
  <si>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</si>
  <si>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農業集落排水事業会計</t>
    <phoneticPr fontId="5"/>
  </si>
  <si>
    <t>法適用企業</t>
    <phoneticPr fontId="5"/>
  </si>
  <si>
    <t>ガス事業会計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</si>
  <si>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</si>
  <si>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</si>
  <si>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</si>
  <si>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</si>
  <si>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</si>
  <si>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</si>
  <si>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</si>
  <si>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</si>
  <si>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</si>
  <si>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</si>
  <si>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</si>
  <si>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</si>
  <si>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</si>
  <si>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</si>
  <si>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</si>
  <si>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</si>
  <si>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</si>
  <si>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</si>
  <si>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</si>
  <si>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</si>
  <si>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</si>
  <si>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</si>
  <si>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</si>
  <si>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</si>
  <si>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</si>
  <si>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</si>
  <si>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</si>
  <si>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</si>
  <si>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</si>
  <si>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</si>
  <si>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</si>
  <si>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</si>
  <si>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</si>
  <si>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</si>
  <si>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</si>
  <si>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</si>
  <si>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</si>
  <si>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</si>
  <si>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</si>
  <si>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</si>
  <si>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</si>
  <si>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</si>
  <si>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</si>
  <si>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</si>
  <si>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</si>
  <si>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</si>
  <si>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</si>
  <si>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</si>
  <si>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</si>
  <si>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</si>
  <si>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</si>
  <si>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</si>
  <si>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</si>
  <si>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</si>
  <si>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</si>
  <si>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</si>
  <si>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</si>
  <si>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</si>
  <si>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</si>
  <si>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</si>
  <si>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</si>
  <si>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</si>
  <si>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</si>
  <si>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</si>
  <si>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</si>
  <si>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</si>
  <si>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</si>
  <si>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</si>
  <si>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</si>
  <si>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</si>
  <si>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</si>
  <si>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</si>
  <si>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</si>
  <si>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</si>
  <si>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</si>
  <si>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</si>
  <si>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</si>
  <si>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</si>
  <si>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</si>
  <si>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</si>
  <si>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</si>
  <si>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</si>
  <si>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</si>
  <si>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</si>
  <si>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</si>
  <si>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</si>
  <si>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</si>
  <si>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</si>
  <si>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</si>
  <si>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</si>
  <si>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</si>
  <si>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</si>
  <si>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</si>
  <si>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</si>
  <si>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</si>
  <si>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</si>
  <si>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</si>
  <si>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</si>
  <si>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</si>
  <si>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</si>
  <si>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</si>
  <si>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</si>
  <si>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</si>
  <si>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</si>
  <si>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</si>
  <si>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</si>
  <si>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</si>
  <si>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</si>
  <si>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</si>
  <si>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</si>
  <si>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</si>
  <si>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</si>
  <si>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</si>
  <si>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</si>
  <si>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</si>
  <si>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</si>
  <si>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</si>
  <si>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</si>
  <si>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</si>
  <si>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</si>
  <si>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</si>
  <si>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</si>
  <si>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</si>
  <si>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</si>
  <si>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</si>
  <si>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</si>
  <si>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</si>
  <si>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</si>
  <si>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</si>
  <si>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</si>
  <si>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</si>
  <si>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</si>
  <si>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</si>
  <si>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</si>
  <si>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</si>
  <si>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8.72</t>
  </si>
  <si>
    <t>一般会計</t>
  </si>
  <si>
    <t>ガス事業会計</t>
  </si>
  <si>
    <t>介護保険特別会計</t>
  </si>
  <si>
    <t>国民健康保険特別会計</t>
  </si>
  <si>
    <t>農業集落排水事業会計</t>
  </si>
  <si>
    <t>後期高齢者医療特別会計</t>
  </si>
  <si>
    <t>給食事業特別会計</t>
  </si>
  <si>
    <t>病院事業特別会計</t>
  </si>
  <si>
    <t>その他会計（赤字）</t>
  </si>
  <si>
    <t>その他会計（黒字）</t>
  </si>
  <si>
    <t>R01</t>
    <phoneticPr fontId="5"/>
  </si>
  <si>
    <t>R02</t>
    <phoneticPr fontId="5"/>
  </si>
  <si>
    <t>R03</t>
    <phoneticPr fontId="5"/>
  </si>
  <si>
    <t>R04</t>
    <phoneticPr fontId="5"/>
  </si>
  <si>
    <t>R05</t>
    <phoneticPr fontId="5"/>
  </si>
  <si>
    <t>東千葉メディカルセンター整備事業基金</t>
    <rPh sb="0" eb="1">
      <t>ヒガシ</t>
    </rPh>
    <rPh sb="1" eb="3">
      <t>チバ</t>
    </rPh>
    <rPh sb="12" eb="16">
      <t>セイビジギョウ</t>
    </rPh>
    <rPh sb="16" eb="18">
      <t>キキン</t>
    </rPh>
    <phoneticPr fontId="5"/>
  </si>
  <si>
    <t>庁舎建設基金</t>
    <rPh sb="0" eb="2">
      <t>チョウシャ</t>
    </rPh>
    <rPh sb="2" eb="4">
      <t>ケンセツ</t>
    </rPh>
    <rPh sb="4" eb="6">
      <t>キキン</t>
    </rPh>
    <phoneticPr fontId="2"/>
  </si>
  <si>
    <t>いわしの町「九十九里」応援基金</t>
    <rPh sb="4" eb="5">
      <t>マチ</t>
    </rPh>
    <rPh sb="6" eb="10">
      <t>クジュウクリ</t>
    </rPh>
    <rPh sb="11" eb="13">
      <t>オウエン</t>
    </rPh>
    <rPh sb="13" eb="15">
      <t>キキン</t>
    </rPh>
    <phoneticPr fontId="2"/>
  </si>
  <si>
    <t>学校施設整備基金</t>
    <rPh sb="0" eb="2">
      <t>ガッコウ</t>
    </rPh>
    <rPh sb="2" eb="4">
      <t>シセツ</t>
    </rPh>
    <rPh sb="4" eb="6">
      <t>セイビ</t>
    </rPh>
    <rPh sb="6" eb="8">
      <t>キキン</t>
    </rPh>
    <phoneticPr fontId="2"/>
  </si>
  <si>
    <t>ふるさと創生基金</t>
    <rPh sb="4" eb="6">
      <t>ソウセイ</t>
    </rPh>
    <rPh sb="6" eb="8">
      <t>キキン</t>
    </rPh>
    <phoneticPr fontId="2"/>
  </si>
  <si>
    <t>東金市外三市町清掃組合</t>
    <phoneticPr fontId="2"/>
  </si>
  <si>
    <t>山武郡市広域行政組合</t>
    <phoneticPr fontId="2"/>
  </si>
  <si>
    <t>-</t>
    <phoneticPr fontId="2"/>
  </si>
  <si>
    <t>山武郡市広域水道企業団</t>
    <phoneticPr fontId="2"/>
  </si>
  <si>
    <t>九十九里地域水道企業団</t>
    <phoneticPr fontId="2"/>
  </si>
  <si>
    <t>千葉県市町村総合事務組合(一般会計)</t>
    <rPh sb="0" eb="3">
      <t>チバケン</t>
    </rPh>
    <rPh sb="3" eb="6">
      <t>シチョウソン</t>
    </rPh>
    <rPh sb="6" eb="8">
      <t>ソウゴウ</t>
    </rPh>
    <rPh sb="8" eb="12">
      <t>ジムクミアイ</t>
    </rPh>
    <rPh sb="13" eb="15">
      <t>イッパン</t>
    </rPh>
    <rPh sb="15" eb="17">
      <t>カイケイ</t>
    </rPh>
    <phoneticPr fontId="2"/>
  </si>
  <si>
    <t>千葉県市町村総合事務組合
(千葉県自治会館管理運営特別会計)</t>
    <rPh sb="0" eb="3">
      <t>チバケン</t>
    </rPh>
    <rPh sb="3" eb="6">
      <t>シチョウソン</t>
    </rPh>
    <rPh sb="6" eb="8">
      <t>ソウゴウ</t>
    </rPh>
    <rPh sb="8" eb="12">
      <t>ジムクミアイ</t>
    </rPh>
    <rPh sb="14" eb="17">
      <t>チバケン</t>
    </rPh>
    <rPh sb="17" eb="21">
      <t>ジチカイカン</t>
    </rPh>
    <rPh sb="21" eb="25">
      <t>カンリウンエイ</t>
    </rPh>
    <rPh sb="25" eb="27">
      <t>トクベツ</t>
    </rPh>
    <rPh sb="27" eb="29">
      <t>カイケイ</t>
    </rPh>
    <phoneticPr fontId="2"/>
  </si>
  <si>
    <t>千葉県市町村総合事務組合
(千葉県自治研修センター特別会計）</t>
    <rPh sb="0" eb="3">
      <t>チバケン</t>
    </rPh>
    <rPh sb="3" eb="6">
      <t>シチョウソン</t>
    </rPh>
    <rPh sb="6" eb="12">
      <t>ソウゴウジムクミアイ</t>
    </rPh>
    <rPh sb="14" eb="17">
      <t>チバケン</t>
    </rPh>
    <rPh sb="17" eb="19">
      <t>ジチ</t>
    </rPh>
    <rPh sb="19" eb="21">
      <t>ケンシュウ</t>
    </rPh>
    <rPh sb="25" eb="27">
      <t>トクベツ</t>
    </rPh>
    <rPh sb="27" eb="29">
      <t>カイケイ</t>
    </rPh>
    <phoneticPr fontId="2"/>
  </si>
  <si>
    <t>千葉県市町村総合事務組合
(千葉県市町村交通災害共済特別会計）</t>
    <rPh sb="0" eb="2">
      <t>チバ</t>
    </rPh>
    <rPh sb="2" eb="3">
      <t>ケン</t>
    </rPh>
    <rPh sb="3" eb="6">
      <t>シチョウソン</t>
    </rPh>
    <rPh sb="6" eb="8">
      <t>ソウゴウ</t>
    </rPh>
    <rPh sb="8" eb="12">
      <t>ジムクミアイ</t>
    </rPh>
    <rPh sb="14" eb="17">
      <t>チバケン</t>
    </rPh>
    <rPh sb="17" eb="20">
      <t>シチョウソン</t>
    </rPh>
    <rPh sb="20" eb="24">
      <t>コウツウサイガイ</t>
    </rPh>
    <rPh sb="24" eb="26">
      <t>キョウサイ</t>
    </rPh>
    <rPh sb="26" eb="28">
      <t>トクベツ</t>
    </rPh>
    <rPh sb="28" eb="30">
      <t>カイケイ</t>
    </rPh>
    <phoneticPr fontId="2"/>
  </si>
  <si>
    <t>千葉県後期高齢者医療広域連合(一般会計)</t>
    <rPh sb="0" eb="3">
      <t>チバケン</t>
    </rPh>
    <rPh sb="3" eb="8">
      <t>コウキコウレイシャ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</si>
  <si>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4">
      <t>コウイキレンゴウ</t>
    </rPh>
    <rPh sb="15" eb="17">
      <t>コウキ</t>
    </rPh>
    <rPh sb="17" eb="20">
      <t>コウレイシャ</t>
    </rPh>
    <rPh sb="20" eb="22">
      <t>イリョウ</t>
    </rPh>
    <rPh sb="22" eb="24">
      <t>トクベツ</t>
    </rPh>
    <rPh sb="24" eb="26">
      <t>カイケイ</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</si>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</sst>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117234</c:v>
                </c:pt>
                <c:pt idx="2">
                  <c:v>85942</c:v>
                </c:pt>
                <c:pt idx="3">
                  <c:v>95007</c:v>
                </c:pt>
                <c:pt idx="4">
                  <c:v>98176</c:v>
                </c:pt>
              </c:numCache>
            </c:numRef>
          </c:val>
          <c:smooth val="0"/>
          <c:extLst>
            <c:ext xmlns:c16="http://schemas.microsoft.com/office/drawing/2014/chart" uri="{C3380CC4-5D6E-409C-BE32-E72D297353CC}">
              <c16:uniqueId val="{00000000-DA60-4304-B042-E42765F104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30035</c:v>
                </c:pt>
                <c:pt idx="1">
                  <c:v>23487</c:v>
                </c:pt>
                <c:pt idx="2">
                  <c:v>34147</c:v>
                </c:pt>
                <c:pt idx="3">
                  <c:v>32461</c:v>
                </c:pt>
                <c:pt idx="4">
                  <c:v>18942</c:v>
                </c:pt>
              </c:numCache>
            </c:numRef>
          </c:val>
          <c:smooth val="0"/>
          <c:extLst>
            <c:ext xmlns:c16="http://schemas.microsoft.com/office/drawing/2014/chart" uri="{C3380CC4-5D6E-409C-BE32-E72D297353CC}">
              <c16:uniqueId val="{00000001-DA60-4304-B042-E42765F104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4.04</c:v>
                </c:pt>
                <c:pt idx="1">
                  <c:v>15.18</c:v>
                </c:pt>
                <c:pt idx="2">
                  <c:v>10.94</c:v>
                </c:pt>
                <c:pt idx="3">
                  <c:v>10.29</c:v>
                </c:pt>
                <c:pt idx="4">
                  <c:v>7.7</c:v>
                </c:pt>
              </c:numCache>
            </c:numRef>
          </c:val>
          <c:extLst>
            <c:ext xmlns:c16="http://schemas.microsoft.com/office/drawing/2014/chart" uri="{C3380CC4-5D6E-409C-BE32-E72D297353CC}">
              <c16:uniqueId val="{00000000-AA14-47C5-ABF1-E37D949EE3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23.77</c:v>
                </c:pt>
                <c:pt idx="1">
                  <c:v>22.81</c:v>
                </c:pt>
                <c:pt idx="2">
                  <c:v>38.28</c:v>
                </c:pt>
                <c:pt idx="3">
                  <c:v>48.54</c:v>
                </c:pt>
                <c:pt idx="4">
                  <c:v>53.11</c:v>
                </c:pt>
              </c:numCache>
            </c:numRef>
          </c:val>
          <c:extLst>
            <c:ext xmlns:c16="http://schemas.microsoft.com/office/drawing/2014/chart" uri="{C3380CC4-5D6E-409C-BE32-E72D297353CC}">
              <c16:uniqueId val="{00000001-AA14-47C5-ABF1-E37D949EE3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-8.7200000000000006</c:v>
                </c:pt>
                <c:pt idx="1">
                  <c:v>11.62</c:v>
                </c:pt>
                <c:pt idx="2">
                  <c:v>13.31</c:v>
                </c:pt>
                <c:pt idx="3">
                  <c:v>8.61</c:v>
                </c:pt>
                <c:pt idx="4">
                  <c:v>2.2200000000000002</c:v>
                </c:pt>
              </c:numCache>
            </c:numRef>
          </c:val>
          <c:smooth val="0"/>
          <c:extLst>
            <c:ext xmlns:c16="http://schemas.microsoft.com/office/drawing/2014/chart" uri="{C3380CC4-5D6E-409C-BE32-E72D297353CC}">
              <c16:uniqueId val="{00000002-AA14-47C5-ABF1-E37D949EE3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2CE-4C30-A020-BDFA118F13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2CE-4C30-A020-BDFA118F133F}"/>
            </c:ext>
          </c:extLst>
        </c:ser>
        <c:ser>
          <c:idx val="2"/>
          <c:order val="2"/>
          <c:tx>
            <c:strRef>
              <c:f>データシート!$A$29</c:f>
              <c:strCache>
                <c:ptCount val="1"/>
                <c:pt idx="0">
                  <c:v>病院事業特別会計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2CE-4C30-A020-BDFA118F133F}"/>
            </c:ext>
          </c:extLst>
        </c:ser>
        <c:ser>
          <c:idx val="3"/>
          <c:order val="3"/>
          <c:tx>
            <c:strRef>
              <c:f>データシート!$A$30</c:f>
              <c:strCache>
                <c:ptCount val="1"/>
                <c:pt idx="0">
                  <c:v>給食事業特別会計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2CE-4C30-A020-BDFA118F133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0.06</c:v>
                </c:pt>
                <c:pt idx="8">
                  <c:v>#N/A</c:v>
                </c:pt>
                <c:pt idx="9">
                  <c:v>0.04</c:v>
                </c:pt>
              </c:numCache>
            </c:numRef>
          </c:val>
          <c:extLst>
            <c:ext xmlns:c16="http://schemas.microsoft.com/office/drawing/2014/chart" uri="{C3380CC4-5D6E-409C-BE32-E72D297353CC}">
              <c16:uniqueId val="{00000004-22CE-4C30-A020-BDFA118F133F}"/>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0.25</c:v>
                </c:pt>
                <c:pt idx="6">
                  <c:v>#N/A</c:v>
                </c:pt>
                <c:pt idx="7">
                  <c:v>0.37</c:v>
                </c:pt>
                <c:pt idx="8">
                  <c:v>#N/A</c:v>
                </c:pt>
                <c:pt idx="9">
                  <c:v>0.44</c:v>
                </c:pt>
              </c:numCache>
            </c:numRef>
          </c:val>
          <c:extLst>
            <c:ext xmlns:c16="http://schemas.microsoft.com/office/drawing/2014/chart" uri="{C3380CC4-5D6E-409C-BE32-E72D297353CC}">
              <c16:uniqueId val="{00000005-22CE-4C30-A020-BDFA118F133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1.48</c:v>
                </c:pt>
                <c:pt idx="2">
                  <c:v>#N/A</c:v>
                </c:pt>
                <c:pt idx="3">
                  <c:v>1.25</c:v>
                </c:pt>
                <c:pt idx="4">
                  <c:v>#N/A</c:v>
                </c:pt>
                <c:pt idx="5">
                  <c:v>1.54</c:v>
                </c:pt>
                <c:pt idx="6">
                  <c:v>#N/A</c:v>
                </c:pt>
                <c:pt idx="7">
                  <c:v>0.92</c:v>
                </c:pt>
                <c:pt idx="8">
                  <c:v>#N/A</c:v>
                </c:pt>
                <c:pt idx="9">
                  <c:v>0.96</c:v>
                </c:pt>
              </c:numCache>
            </c:numRef>
          </c:val>
          <c:extLst>
            <c:ext xmlns:c16="http://schemas.microsoft.com/office/drawing/2014/chart" uri="{C3380CC4-5D6E-409C-BE32-E72D297353CC}">
              <c16:uniqueId val="{00000006-22CE-4C30-A020-BDFA118F133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0.76</c:v>
                </c:pt>
                <c:pt idx="2">
                  <c:v>#N/A</c:v>
                </c:pt>
                <c:pt idx="3">
                  <c:v>1.69</c:v>
                </c:pt>
                <c:pt idx="4">
                  <c:v>#N/A</c:v>
                </c:pt>
                <c:pt idx="5">
                  <c:v>1.76</c:v>
                </c:pt>
                <c:pt idx="6">
                  <c:v>#N/A</c:v>
                </c:pt>
                <c:pt idx="7">
                  <c:v>2.2599999999999998</c:v>
                </c:pt>
                <c:pt idx="8">
                  <c:v>#N/A</c:v>
                </c:pt>
                <c:pt idx="9">
                  <c:v>1.59</c:v>
                </c:pt>
              </c:numCache>
            </c:numRef>
          </c:val>
          <c:extLst>
            <c:ext xmlns:c16="http://schemas.microsoft.com/office/drawing/2014/chart" uri="{C3380CC4-5D6E-409C-BE32-E72D297353CC}">
              <c16:uniqueId val="{00000007-22CE-4C30-A020-BDFA118F133F}"/>
            </c:ext>
          </c:extLst>
        </c:ser>
        <c:ser>
          <c:idx val="8"/>
          <c:order val="8"/>
          <c:tx>
            <c:strRef>
              <c:f>データシート!$A$35</c:f>
              <c:strCache>
                <c:ptCount val="1"/>
                <c:pt idx="0">
                  <c:v>ガス事業会計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6.05</c:v>
                </c:pt>
                <c:pt idx="2">
                  <c:v>#N/A</c:v>
                </c:pt>
                <c:pt idx="3">
                  <c:v>5.51</c:v>
                </c:pt>
                <c:pt idx="4">
                  <c:v>#N/A</c:v>
                </c:pt>
                <c:pt idx="5">
                  <c:v>4.6100000000000003</c:v>
                </c:pt>
                <c:pt idx="6">
                  <c:v>#N/A</c:v>
                </c:pt>
                <c:pt idx="7">
                  <c:v>4.1399999999999997</c:v>
                </c:pt>
                <c:pt idx="8">
                  <c:v>#N/A</c:v>
                </c:pt>
                <c:pt idx="9">
                  <c:v>3.84</c:v>
                </c:pt>
              </c:numCache>
            </c:numRef>
          </c:val>
          <c:extLst>
            <c:ext xmlns:c16="http://schemas.microsoft.com/office/drawing/2014/chart" uri="{C3380CC4-5D6E-409C-BE32-E72D297353CC}">
              <c16:uniqueId val="{00000008-22CE-4C30-A020-BDFA118F133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4.04</c:v>
                </c:pt>
                <c:pt idx="2">
                  <c:v>#N/A</c:v>
                </c:pt>
                <c:pt idx="3">
                  <c:v>15.17</c:v>
                </c:pt>
                <c:pt idx="4">
                  <c:v>#N/A</c:v>
                </c:pt>
                <c:pt idx="5">
                  <c:v>10.93</c:v>
                </c:pt>
                <c:pt idx="6">
                  <c:v>#N/A</c:v>
                </c:pt>
                <c:pt idx="7">
                  <c:v>10.28</c:v>
                </c:pt>
                <c:pt idx="8">
                  <c:v>#N/A</c:v>
                </c:pt>
                <c:pt idx="9">
                  <c:v>7.7</c:v>
                </c:pt>
              </c:numCache>
            </c:numRef>
          </c:val>
          <c:extLst>
            <c:ext xmlns:c16="http://schemas.microsoft.com/office/drawing/2014/chart" uri="{C3380CC4-5D6E-409C-BE32-E72D297353CC}">
              <c16:uniqueId val="{00000009-22CE-4C30-A020-BDFA118F13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568</c:v>
                </c:pt>
                <c:pt idx="5">
                  <c:v>558</c:v>
                </c:pt>
                <c:pt idx="8">
                  <c:v>549</c:v>
                </c:pt>
                <c:pt idx="11">
                  <c:v>543</c:v>
                </c:pt>
                <c:pt idx="14">
                  <c:v>525</c:v>
                </c:pt>
              </c:numCache>
            </c:numRef>
          </c:val>
          <c:extLst>
            <c:ext xmlns:c16="http://schemas.microsoft.com/office/drawing/2014/chart" uri="{C3380CC4-5D6E-409C-BE32-E72D297353CC}">
              <c16:uniqueId val="{00000000-225E-4607-AB8F-9C3C2AE66C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25E-4607-AB8F-9C3C2AE66C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18</c:v>
                </c:pt>
                <c:pt idx="3">
                  <c:v>11</c:v>
                </c:pt>
                <c:pt idx="6">
                  <c:v>0</c:v>
                </c:pt>
                <c:pt idx="9">
                  <c:v>0</c:v>
                </c:pt>
                <c:pt idx="12">
                  <c:v>0</c:v>
                </c:pt>
              </c:numCache>
            </c:numRef>
          </c:val>
          <c:extLst>
            <c:ext xmlns:c16="http://schemas.microsoft.com/office/drawing/2014/chart" uri="{C3380CC4-5D6E-409C-BE32-E72D297353CC}">
              <c16:uniqueId val="{00000002-225E-4607-AB8F-9C3C2AE66C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30</c:v>
                </c:pt>
                <c:pt idx="3">
                  <c:v>37</c:v>
                </c:pt>
                <c:pt idx="6">
                  <c:v>37</c:v>
                </c:pt>
                <c:pt idx="9">
                  <c:v>38</c:v>
                </c:pt>
                <c:pt idx="12">
                  <c:v>36</c:v>
                </c:pt>
              </c:numCache>
            </c:numRef>
          </c:val>
          <c:extLst>
            <c:ext xmlns:c16="http://schemas.microsoft.com/office/drawing/2014/chart" uri="{C3380CC4-5D6E-409C-BE32-E72D297353CC}">
              <c16:uniqueId val="{00000003-225E-4607-AB8F-9C3C2AE66C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72</c:v>
                </c:pt>
                <c:pt idx="3">
                  <c:v>73</c:v>
                </c:pt>
                <c:pt idx="6">
                  <c:v>76</c:v>
                </c:pt>
                <c:pt idx="9">
                  <c:v>80</c:v>
                </c:pt>
                <c:pt idx="12">
                  <c:v>78</c:v>
                </c:pt>
              </c:numCache>
            </c:numRef>
          </c:val>
          <c:extLst>
            <c:ext xmlns:c16="http://schemas.microsoft.com/office/drawing/2014/chart" uri="{C3380CC4-5D6E-409C-BE32-E72D297353CC}">
              <c16:uniqueId val="{00000004-225E-4607-AB8F-9C3C2AE66C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5E-4607-AB8F-9C3C2AE66C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25E-4607-AB8F-9C3C2AE66C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710</c:v>
                </c:pt>
                <c:pt idx="3">
                  <c:v>706</c:v>
                </c:pt>
                <c:pt idx="6">
                  <c:v>714</c:v>
                </c:pt>
                <c:pt idx="9">
                  <c:v>725</c:v>
                </c:pt>
                <c:pt idx="12">
                  <c:v>704</c:v>
                </c:pt>
              </c:numCache>
            </c:numRef>
          </c:val>
          <c:extLst>
            <c:ext xmlns:c16="http://schemas.microsoft.com/office/drawing/2014/chart" uri="{C3380CC4-5D6E-409C-BE32-E72D297353CC}">
              <c16:uniqueId val="{00000007-225E-4607-AB8F-9C3C2AE66C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262</c:v>
                </c:pt>
                <c:pt idx="2">
                  <c:v>#N/A</c:v>
                </c:pt>
                <c:pt idx="3">
                  <c:v>#N/A</c:v>
                </c:pt>
                <c:pt idx="4">
                  <c:v>269</c:v>
                </c:pt>
                <c:pt idx="5">
                  <c:v>#N/A</c:v>
                </c:pt>
                <c:pt idx="6">
                  <c:v>#N/A</c:v>
                </c:pt>
                <c:pt idx="7">
                  <c:v>278</c:v>
                </c:pt>
                <c:pt idx="8">
                  <c:v>#N/A</c:v>
                </c:pt>
                <c:pt idx="9">
                  <c:v>#N/A</c:v>
                </c:pt>
                <c:pt idx="10">
                  <c:v>300</c:v>
                </c:pt>
                <c:pt idx="11">
                  <c:v>#N/A</c:v>
                </c:pt>
                <c:pt idx="12">
                  <c:v>#N/A</c:v>
                </c:pt>
                <c:pt idx="13">
                  <c:v>293</c:v>
                </c:pt>
                <c:pt idx="14">
                  <c:v>#N/A</c:v>
                </c:pt>
              </c:numCache>
            </c:numRef>
          </c:val>
          <c:smooth val="0"/>
          <c:extLst>
            <c:ext xmlns:c16="http://schemas.microsoft.com/office/drawing/2014/chart" uri="{C3380CC4-5D6E-409C-BE32-E72D297353CC}">
              <c16:uniqueId val="{00000008-225E-4607-AB8F-9C3C2AE66C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5097</c:v>
                </c:pt>
                <c:pt idx="5">
                  <c:v>4935</c:v>
                </c:pt>
                <c:pt idx="8">
                  <c:v>4841</c:v>
                </c:pt>
                <c:pt idx="11">
                  <c:v>4575</c:v>
                </c:pt>
                <c:pt idx="14">
                  <c:v>4466</c:v>
                </c:pt>
              </c:numCache>
            </c:numRef>
          </c:val>
          <c:extLst>
            <c:ext xmlns:c16="http://schemas.microsoft.com/office/drawing/2014/chart" uri="{C3380CC4-5D6E-409C-BE32-E72D297353CC}">
              <c16:uniqueId val="{00000000-FA00-48F0-A91C-877A49E37D0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368</c:v>
                </c:pt>
                <c:pt idx="5">
                  <c:v>1462</c:v>
                </c:pt>
                <c:pt idx="8">
                  <c:v>1395</c:v>
                </c:pt>
                <c:pt idx="11">
                  <c:v>1330</c:v>
                </c:pt>
                <c:pt idx="14">
                  <c:v>1408</c:v>
                </c:pt>
              </c:numCache>
            </c:numRef>
          </c:val>
          <c:extLst>
            <c:ext xmlns:c16="http://schemas.microsoft.com/office/drawing/2014/chart" uri="{C3380CC4-5D6E-409C-BE32-E72D297353CC}">
              <c16:uniqueId val="{00000001-FA00-48F0-A91C-877A49E37D0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3154</c:v>
                </c:pt>
                <c:pt idx="5">
                  <c:v>2364</c:v>
                </c:pt>
                <c:pt idx="8">
                  <c:v>3196</c:v>
                </c:pt>
                <c:pt idx="11">
                  <c:v>3674</c:v>
                </c:pt>
                <c:pt idx="14">
                  <c:v>3880</c:v>
                </c:pt>
              </c:numCache>
            </c:numRef>
          </c:val>
          <c:extLst>
            <c:ext xmlns:c16="http://schemas.microsoft.com/office/drawing/2014/chart" uri="{C3380CC4-5D6E-409C-BE32-E72D297353CC}">
              <c16:uniqueId val="{00000002-FA00-48F0-A91C-877A49E37D0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00-48F0-A91C-877A49E37D0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00-48F0-A91C-877A49E37D0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1234</c:v>
                </c:pt>
                <c:pt idx="3">
                  <c:v>1271</c:v>
                </c:pt>
                <c:pt idx="6">
                  <c:v>588</c:v>
                </c:pt>
                <c:pt idx="9">
                  <c:v>244</c:v>
                </c:pt>
                <c:pt idx="12">
                  <c:v>463</c:v>
                </c:pt>
              </c:numCache>
            </c:numRef>
          </c:val>
          <c:extLst>
            <c:ext xmlns:c16="http://schemas.microsoft.com/office/drawing/2014/chart" uri="{C3380CC4-5D6E-409C-BE32-E72D297353CC}">
              <c16:uniqueId val="{00000005-FA00-48F0-A91C-877A49E37D0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1255</c:v>
                </c:pt>
                <c:pt idx="3">
                  <c:v>1188</c:v>
                </c:pt>
                <c:pt idx="6">
                  <c:v>1135</c:v>
                </c:pt>
                <c:pt idx="9">
                  <c:v>1055</c:v>
                </c:pt>
                <c:pt idx="12">
                  <c:v>1020</c:v>
                </c:pt>
              </c:numCache>
            </c:numRef>
          </c:val>
          <c:extLst>
            <c:ext xmlns:c16="http://schemas.microsoft.com/office/drawing/2014/chart" uri="{C3380CC4-5D6E-409C-BE32-E72D297353CC}">
              <c16:uniqueId val="{00000006-FA00-48F0-A91C-877A49E37D0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296</c:v>
                </c:pt>
                <c:pt idx="3">
                  <c:v>273</c:v>
                </c:pt>
                <c:pt idx="6">
                  <c:v>297</c:v>
                </c:pt>
                <c:pt idx="9">
                  <c:v>299</c:v>
                </c:pt>
                <c:pt idx="12">
                  <c:v>278</c:v>
                </c:pt>
              </c:numCache>
            </c:numRef>
          </c:val>
          <c:extLst>
            <c:ext xmlns:c16="http://schemas.microsoft.com/office/drawing/2014/chart" uri="{C3380CC4-5D6E-409C-BE32-E72D297353CC}">
              <c16:uniqueId val="{00000007-FA00-48F0-A91C-877A49E37D0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741</c:v>
                </c:pt>
                <c:pt idx="3">
                  <c:v>673</c:v>
                </c:pt>
                <c:pt idx="6">
                  <c:v>628</c:v>
                </c:pt>
                <c:pt idx="9">
                  <c:v>603</c:v>
                </c:pt>
                <c:pt idx="12">
                  <c:v>551</c:v>
                </c:pt>
              </c:numCache>
            </c:numRef>
          </c:val>
          <c:extLst>
            <c:ext xmlns:c16="http://schemas.microsoft.com/office/drawing/2014/chart" uri="{C3380CC4-5D6E-409C-BE32-E72D297353CC}">
              <c16:uniqueId val="{00000008-FA00-48F0-A91C-877A49E37D0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55</c:v>
                </c:pt>
                <c:pt idx="3">
                  <c:v>19</c:v>
                </c:pt>
                <c:pt idx="6">
                  <c:v>0</c:v>
                </c:pt>
                <c:pt idx="9">
                  <c:v>0</c:v>
                </c:pt>
                <c:pt idx="12">
                  <c:v>0</c:v>
                </c:pt>
              </c:numCache>
            </c:numRef>
          </c:val>
          <c:extLst>
            <c:ext xmlns:c16="http://schemas.microsoft.com/office/drawing/2014/chart" uri="{C3380CC4-5D6E-409C-BE32-E72D297353CC}">
              <c16:uniqueId val="{00000009-FA00-48F0-A91C-877A49E37D0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7726</c:v>
                </c:pt>
                <c:pt idx="3">
                  <c:v>7400</c:v>
                </c:pt>
                <c:pt idx="6">
                  <c:v>7227</c:v>
                </c:pt>
                <c:pt idx="9">
                  <c:v>6887</c:v>
                </c:pt>
                <c:pt idx="12">
                  <c:v>6660</c:v>
                </c:pt>
              </c:numCache>
            </c:numRef>
          </c:val>
          <c:extLst>
            <c:ext xmlns:c16="http://schemas.microsoft.com/office/drawing/2014/chart" uri="{C3380CC4-5D6E-409C-BE32-E72D297353CC}">
              <c16:uniqueId val="{0000000A-FA00-48F0-A91C-877A49E37D0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2687</c:v>
                </c:pt>
                <c:pt idx="2">
                  <c:v>#N/A</c:v>
                </c:pt>
                <c:pt idx="3">
                  <c:v>#N/A</c:v>
                </c:pt>
                <c:pt idx="4">
                  <c:v>2063</c:v>
                </c:pt>
                <c:pt idx="5">
                  <c:v>#N/A</c:v>
                </c:pt>
                <c:pt idx="6">
                  <c:v>#N/A</c:v>
                </c:pt>
                <c:pt idx="7">
                  <c:v>443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00-48F0-A91C-877A49E37D0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1632</c:v>
                </c:pt>
                <c:pt idx="1">
                  <c:v>2029</c:v>
                </c:pt>
                <c:pt idx="2">
                  <c:v>2229</c:v>
                </c:pt>
              </c:numCache>
            </c:numRef>
          </c:val>
          <c:extLst>
            <c:ext xmlns:c16="http://schemas.microsoft.com/office/drawing/2014/chart" uri="{C3380CC4-5D6E-409C-BE32-E72D297353CC}">
              <c16:uniqueId val="{00000000-C418-42CF-92DC-DEEACFC1721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C418-42CF-92DC-DEEACFC1721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1818</c:v>
                </c:pt>
                <c:pt idx="1">
                  <c:v>1909</c:v>
                </c:pt>
                <c:pt idx="2">
                  <c:v>1990</c:v>
                </c:pt>
              </c:numCache>
            </c:numRef>
          </c:val>
          <c:extLst>
            <c:ext xmlns:c16="http://schemas.microsoft.com/office/drawing/2014/chart" uri="{C3380CC4-5D6E-409C-BE32-E72D297353CC}">
              <c16:uniqueId val="{00000002-C418-42CF-92DC-DEEACFC1721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財政状況を考慮し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新規借入の抑制に努めてきた結果、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％、算入交際費等は▲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学校教育施設更新や庁舎の更新が予定されるとこに伴い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増額が見込まれるが、対象事業を精査し借入を必要最小限にとどめる。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u="none" strike="noStrike" baseline="0">
              <a:solidFill>
                <a:schemeClr val="dk1"/>
              </a:solidFill>
              <a:latin typeface="+mn-lt"/>
              <a:ea typeface="+mn-ea"/>
              <a:cs typeface="+mn-cs"/>
            </a:rPr>
            <a:t>満期一括償還地方債の償還の財源として積み立てているものはない。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一般会計等に係る地方債現在高は、元金償還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が進み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設立法人等の負債額等負担見込額は、地方独立行政法人東金九十九里地域医療センターの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設備更新に伴う貸付金が増加したことに伴い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190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基準財政需要額算入見込額は、対象事業の減少により前年度比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％減少となったものの、充当可能基金は財政調整基金等への積立により、前年度比</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千葉県九十九里町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令和５年度末における基金全体の残高は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ポイント）の増額となった。内容は、財政調整基金で前年度比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ポイント）、その他特定目的基金で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残高増加の主な要因は、庁舎建設基金の積み増し及び学校施設整備基金の創設が挙げられる。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本町は、人口減少及び少子高齢化に伴う自主財源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の減収や公共施設の老朽化に伴う更新や改修が見込まれる中、財政調整基金や庁舎建設基金をはじめとした特定の目的を持った基金のあり方について検証し、適正な残高を維持していく。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東千葉メディカルセンター整備事業基金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地方独立行政法人東金九十九里地域医療センター「東千葉メディカルセンター」の整備に係る町債の償還にに必要な財源に充てるため。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九十九里町庁舎の建設又は改築に必要な経費の財源に充てるため。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いわしの町「九十九里」応援基金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ふるさと納税寄附金のうち、ふるさと納税事業に必要な経費の財源に充てるため。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学校施設の更新や増改築、解体に必要な経費の財源に充てるため。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となった。主な要因として学校施設整備基金を創設し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百万の皆増したことが挙げられる。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全体の残高は、今後、増加傾向の見込である。主な理由としては東千葉メディカルセンター整備事業基金で病院事業における地方債償還額の増加、庁舎建設基金では財政状況を勘案し、確実に積立てを行っていく必要がある。それぞれの使途に沿った管理をし、必要な財源に充てるため適正な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主な要因は、地方交付税の増額等により一般財源の歳入が増額したことにより基金を取り崩す必要が無く積み増しすることができた。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の不均衡を調整するために設置している基金であるため、人口減少に伴う税収減、公共施設の老朽化対策、社会保障経費の増大に備え、一定規模の残高を確保していく必要があり、その額においては今後検証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減債基金の令和５年度末残高は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百万円で前年度と同額となった。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計画的な償還を行うため基金であり、経済事業の変動等により財源が不足する場合や償還期限を繰り上げて行う町債の償還を行う必要がある場合を見据え、一定額の確保が必要であり、その額においては今後検証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13,944
24.44
7,135,238
6,808,238
323,299
4,196,502
6,660,491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財政力指数は、前年度から▲</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となり、類似団体内平均値をやや下回った。</a:t>
          </a:r>
          <a:endParaRPr lang="ja-JP" altLang="ja-JP" sz="1400">
            <a:effectLst/>
          </a:endParaRPr>
        </a:p>
        <a:p>
          <a:r>
            <a:rPr kumimoji="1" lang="ja-JP" altLang="ja-JP" sz="1100">
              <a:solidFill>
                <a:schemeClr val="dk1"/>
              </a:solidFill>
              <a:effectLst/>
              <a:latin typeface="+mn-lt"/>
              <a:ea typeface="+mn-ea"/>
              <a:cs typeface="+mn-cs"/>
            </a:rPr>
            <a:t>　全国平均値及び千葉県平均値と比較しても下回る結果となっており、人口減少や町内に主要産業がないこと等の理由から財政基盤が弱いことを示している。</a:t>
          </a:r>
          <a:endParaRPr lang="ja-JP" altLang="ja-JP" sz="1400">
            <a:effectLst/>
          </a:endParaRPr>
        </a:p>
        <a:p>
          <a:r>
            <a:rPr kumimoji="1" lang="ja-JP" altLang="ja-JP" sz="1100">
              <a:solidFill>
                <a:schemeClr val="dk1"/>
              </a:solidFill>
              <a:effectLst/>
              <a:latin typeface="+mn-lt"/>
              <a:ea typeface="+mn-ea"/>
              <a:cs typeface="+mn-cs"/>
            </a:rPr>
            <a:t>　歳出については、緊急性、必要性、有効性を十分に検証し、事業を取捨選択することで投資的経費を削減するとともに、公共施設の統廃合を図り維持管理経費の削減に努める。</a:t>
          </a:r>
          <a:endParaRPr lang="ja-JP" altLang="ja-JP" sz="1400">
            <a:effectLst/>
          </a:endParaRPr>
        </a:p>
        <a:p>
          <a:r>
            <a:rPr kumimoji="1" lang="ja-JP" altLang="ja-JP" sz="1100">
              <a:solidFill>
                <a:schemeClr val="dk1"/>
              </a:solidFill>
              <a:effectLst/>
              <a:latin typeface="+mn-lt"/>
              <a:ea typeface="+mn-ea"/>
              <a:cs typeface="+mn-cs"/>
            </a:rPr>
            <a:t>　歳入については、税収等の最大限の確保に取り組み、財政基盤の強化に努める。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154"/>
          <a:ext cx="0" cy="1437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85196</xdr:rowOff>
    </xdr:from>
    <xdr:to>
      <xdr:col>23</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457546"/>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85196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44749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24342</xdr:rowOff>
    </xdr:from>
    <xdr:to>
      <xdr:col>19</xdr:col>
      <xdr:colOff>184150</xdr:colOff>
      <xdr:row>43</xdr:row>
      <xdr:rowOff>125942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136119</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34396</xdr:rowOff>
    </xdr:from>
    <xdr:to>
      <xdr:col>19</xdr:col>
      <xdr:colOff>184150</xdr:colOff>
      <xdr:row>43</xdr:row>
      <xdr:rowOff>135996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経常収支比率は、人件費</a:t>
          </a:r>
          <a:r>
            <a:rPr kumimoji="1" lang="ja-JP" altLang="en-US" sz="1100">
              <a:solidFill>
                <a:schemeClr val="dk1"/>
              </a:solidFill>
              <a:effectLst/>
              <a:latin typeface="+mn-lt"/>
              <a:ea typeface="+mn-ea"/>
              <a:cs typeface="+mn-cs"/>
            </a:rPr>
            <a:t>や補助費</a:t>
          </a:r>
          <a:r>
            <a:rPr kumimoji="1" lang="ja-JP" altLang="ja-JP" sz="1100">
              <a:solidFill>
                <a:schemeClr val="dk1"/>
              </a:solidFill>
              <a:effectLst/>
              <a:latin typeface="+mn-lt"/>
              <a:ea typeface="+mn-ea"/>
              <a:cs typeface="+mn-cs"/>
            </a:rPr>
            <a:t>等の増額により経常的経費充当一般財源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％増加したが、</a:t>
          </a:r>
          <a:r>
            <a:rPr kumimoji="1" lang="ja-JP" altLang="en-US" sz="1100">
              <a:solidFill>
                <a:schemeClr val="dk1"/>
              </a:solidFill>
              <a:effectLst/>
              <a:latin typeface="+mn-lt"/>
              <a:ea typeface="+mn-ea"/>
              <a:cs typeface="+mn-cs"/>
            </a:rPr>
            <a:t>個人営業所得の減少に伴う住民税の減額等により</a:t>
          </a:r>
          <a:r>
            <a:rPr kumimoji="1" lang="ja-JP" altLang="ja-JP" sz="1100">
              <a:solidFill>
                <a:schemeClr val="dk1"/>
              </a:solidFill>
              <a:effectLst/>
              <a:latin typeface="+mn-lt"/>
              <a:ea typeface="+mn-ea"/>
              <a:cs typeface="+mn-cs"/>
            </a:rPr>
            <a:t>経常一般財源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分母</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％減少した。このことから、当該比率は前年度比</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類似団体内平均値を下回る結果となったが、引き続き経常経費の削減、経常一般財源の確保に取り組み、財政基盤の強化に努める。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161713</xdr:rowOff>
    </xdr:from>
    <xdr:to>
      <xdr:col>23</xdr:col>
      <xdr:colOff>133350</xdr:colOff>
      <xdr:row>65</xdr:row>
      <xdr:rowOff>165523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363"/>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137600</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165523</xdr:rowOff>
    </xdr:from>
    <xdr:to>
      <xdr:col>24</xdr:col>
      <xdr:colOff>12700</xdr:colOff>
      <xdr:row>65</xdr:row>
      <xdr:rowOff>165523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76640</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161713</xdr:rowOff>
    </xdr:from>
    <xdr:to>
      <xdr:col>24</xdr:col>
      <xdr:colOff>12700</xdr:colOff>
      <xdr:row>57</xdr:row>
      <xdr:rowOff>161713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61</xdr:row>
      <xdr:rowOff>135467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392833"/>
          <a:ext cx="8382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121090</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30480</xdr:rowOff>
    </xdr:from>
    <xdr:to>
      <xdr:col>19</xdr:col>
      <xdr:colOff>133350</xdr:colOff>
      <xdr:row>60</xdr:row>
      <xdr:rowOff>105833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9974580"/>
          <a:ext cx="889000" cy="41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12277</xdr:rowOff>
    </xdr:from>
    <xdr:to>
      <xdr:col>19</xdr:col>
      <xdr:colOff>184150</xdr:colOff>
      <xdr:row>61</xdr:row>
      <xdr:rowOff>113877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98654</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557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30480</xdr:rowOff>
    </xdr:from>
    <xdr:to>
      <xdr:col>15</xdr:col>
      <xdr:colOff>82550</xdr:colOff>
      <xdr:row>60</xdr:row>
      <xdr:rowOff>1270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997458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36847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32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1270</xdr:rowOff>
    </xdr:from>
    <xdr:to>
      <xdr:col>11</xdr:col>
      <xdr:colOff>31750</xdr:colOff>
      <xdr:row>61</xdr:row>
      <xdr:rowOff>159596</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288270"/>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82127</xdr:rowOff>
    </xdr:from>
    <xdr:to>
      <xdr:col>11</xdr:col>
      <xdr:colOff>82550</xdr:colOff>
      <xdr:row>63</xdr:row>
      <xdr:rowOff>12277</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168504</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170604</xdr:rowOff>
    </xdr:from>
    <xdr:to>
      <xdr:col>7</xdr:col>
      <xdr:colOff>31750</xdr:colOff>
      <xdr:row>63</xdr:row>
      <xdr:rowOff>100754</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85531</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151130</xdr:rowOff>
    </xdr:from>
    <xdr:to>
      <xdr:col>15</xdr:col>
      <xdr:colOff>133350</xdr:colOff>
      <xdr:row>58</xdr:row>
      <xdr:rowOff>81280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91457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121920</xdr:rowOff>
    </xdr:from>
    <xdr:to>
      <xdr:col>11</xdr:col>
      <xdr:colOff>82550</xdr:colOff>
      <xdr:row>60</xdr:row>
      <xdr:rowOff>52070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62247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人件費決算額は、職員数の増や給与改定により前年度比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％増加し、物件費決算額は</a:t>
          </a:r>
          <a:r>
            <a:rPr kumimoji="1" lang="ja-JP" altLang="en-US" sz="1100">
              <a:solidFill>
                <a:schemeClr val="dk1"/>
              </a:solidFill>
              <a:effectLst/>
              <a:latin typeface="+mn-lt"/>
              <a:ea typeface="+mn-ea"/>
              <a:cs typeface="+mn-cs"/>
            </a:rPr>
            <a:t>、新型コロナウイルスワクチン接種委託関連事業の減に伴い</a:t>
          </a:r>
          <a:r>
            <a:rPr kumimoji="1" lang="en-US" altLang="ja-JP" sz="1100">
              <a:solidFill>
                <a:schemeClr val="dk1"/>
              </a:solidFill>
              <a:effectLst/>
              <a:latin typeface="+mn-lt"/>
              <a:ea typeface="+mn-ea"/>
              <a:cs typeface="+mn-cs"/>
            </a:rPr>
            <a:t>6.1</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結果として人口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円の増額となった。</a:t>
          </a:r>
          <a:endParaRPr lang="ja-JP" altLang="ja-JP" sz="1400">
            <a:effectLst/>
          </a:endParaRPr>
        </a:p>
        <a:p>
          <a:r>
            <a:rPr kumimoji="1" lang="ja-JP" altLang="ja-JP" sz="1100">
              <a:solidFill>
                <a:schemeClr val="dk1"/>
              </a:solidFill>
              <a:effectLst/>
              <a:latin typeface="+mn-lt"/>
              <a:ea typeface="+mn-ea"/>
              <a:cs typeface="+mn-cs"/>
            </a:rPr>
            <a:t>　継続的に類似団体平均値を下回っており、今後も現状を維持するよう努める。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162846</xdr:rowOff>
    </xdr:from>
    <xdr:to>
      <xdr:col>23</xdr:col>
      <xdr:colOff>133350</xdr:colOff>
      <xdr:row>89</xdr:row>
      <xdr:rowOff>150395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846"/>
          <a:ext cx="0" cy="15305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122472</xdr:rowOff>
    </xdr:from>
    <xdr:ext cx="762000" cy="25904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150395</xdr:rowOff>
    </xdr:from>
    <xdr:to>
      <xdr:col>24</xdr:col>
      <xdr:colOff>12700</xdr:colOff>
      <xdr:row>89</xdr:row>
      <xdr:rowOff>150395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77773</xdr:rowOff>
    </xdr:from>
    <xdr:ext cx="762000" cy="25904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162846</xdr:rowOff>
    </xdr:from>
    <xdr:to>
      <xdr:col>24</xdr:col>
      <xdr:colOff>12700</xdr:colOff>
      <xdr:row>80</xdr:row>
      <xdr:rowOff>162846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168805</xdr:rowOff>
    </xdr:from>
    <xdr:to>
      <xdr:col>23</xdr:col>
      <xdr:colOff>133350</xdr:colOff>
      <xdr:row>80</xdr:row>
      <xdr:rowOff>169582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3884805"/>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26694</xdr:rowOff>
    </xdr:from>
    <xdr:ext cx="762000" cy="259045"/>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40855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54617</xdr:rowOff>
    </xdr:from>
    <xdr:to>
      <xdr:col>23</xdr:col>
      <xdr:colOff>184150</xdr:colOff>
      <xdr:row>82</xdr:row>
      <xdr:rowOff>156217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129808</xdr:rowOff>
    </xdr:from>
    <xdr:to>
      <xdr:col>19</xdr:col>
      <xdr:colOff>133350</xdr:colOff>
      <xdr:row>80</xdr:row>
      <xdr:rowOff>168805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3225800" y="13845808"/>
          <a:ext cx="889000" cy="3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22859</xdr:rowOff>
    </xdr:from>
    <xdr:to>
      <xdr:col>19</xdr:col>
      <xdr:colOff>184150</xdr:colOff>
      <xdr:row>82</xdr:row>
      <xdr:rowOff>124459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109236</xdr:rowOff>
    </xdr:from>
    <xdr:ext cx="7366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4168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117346</xdr:rowOff>
    </xdr:from>
    <xdr:to>
      <xdr:col>15</xdr:col>
      <xdr:colOff>82550</xdr:colOff>
      <xdr:row>80</xdr:row>
      <xdr:rowOff>129808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3833346"/>
          <a:ext cx="889000" cy="1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166635</xdr:rowOff>
    </xdr:from>
    <xdr:to>
      <xdr:col>15</xdr:col>
      <xdr:colOff>133350</xdr:colOff>
      <xdr:row>82</xdr:row>
      <xdr:rowOff>96785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81562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414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66332</xdr:rowOff>
    </xdr:from>
    <xdr:to>
      <xdr:col>11</xdr:col>
      <xdr:colOff>31750</xdr:colOff>
      <xdr:row>80</xdr:row>
      <xdr:rowOff>117346</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3782332"/>
          <a:ext cx="889000" cy="5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24358</xdr:rowOff>
    </xdr:from>
    <xdr:to>
      <xdr:col>7</xdr:col>
      <xdr:colOff>31750</xdr:colOff>
      <xdr:row>81</xdr:row>
      <xdr:rowOff>125958</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110735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99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118782</xdr:rowOff>
    </xdr:from>
    <xdr:to>
      <xdr:col>23</xdr:col>
      <xdr:colOff>184150</xdr:colOff>
      <xdr:row>81</xdr:row>
      <xdr:rowOff>48932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383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40059</xdr:rowOff>
    </xdr:from>
    <xdr:ext cx="762000" cy="259045"/>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37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118005</xdr:rowOff>
    </xdr:from>
    <xdr:to>
      <xdr:col>19</xdr:col>
      <xdr:colOff>184150</xdr:colOff>
      <xdr:row>81</xdr:row>
      <xdr:rowOff>48155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383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58332</xdr:rowOff>
    </xdr:from>
    <xdr:ext cx="7366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3602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79008</xdr:rowOff>
    </xdr:from>
    <xdr:to>
      <xdr:col>15</xdr:col>
      <xdr:colOff>133350</xdr:colOff>
      <xdr:row>81</xdr:row>
      <xdr:rowOff>9158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379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19335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356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66546</xdr:rowOff>
    </xdr:from>
    <xdr:to>
      <xdr:col>11</xdr:col>
      <xdr:colOff>82550</xdr:colOff>
      <xdr:row>80</xdr:row>
      <xdr:rowOff>168146</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378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6873</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3551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15532</xdr:rowOff>
    </xdr:from>
    <xdr:to>
      <xdr:col>7</xdr:col>
      <xdr:colOff>31750</xdr:colOff>
      <xdr:row>80</xdr:row>
      <xdr:rowOff>117132</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373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127309</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350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ポイントであり、依然として類似団体内平均値を上回る結果となった。</a:t>
          </a:r>
          <a:endParaRPr lang="ja-JP" altLang="ja-JP" sz="1400">
            <a:effectLst/>
          </a:endParaRPr>
        </a:p>
        <a:p>
          <a:r>
            <a:rPr kumimoji="1" lang="ja-JP" altLang="ja-JP" sz="1100">
              <a:solidFill>
                <a:schemeClr val="dk1"/>
              </a:solidFill>
              <a:effectLst/>
              <a:latin typeface="+mn-lt"/>
              <a:ea typeface="+mn-ea"/>
              <a:cs typeface="+mn-cs"/>
            </a:rPr>
            <a:t>主な要因は、国家公務員との昇任状況の違いや職員構成の偏りが挙げられる。</a:t>
          </a:r>
          <a:endParaRPr lang="ja-JP" altLang="ja-JP" sz="1400">
            <a:effectLst/>
          </a:endParaRPr>
        </a:p>
        <a:p>
          <a:r>
            <a:rPr kumimoji="1" lang="ja-JP" altLang="ja-JP" sz="1100">
              <a:solidFill>
                <a:schemeClr val="dk1"/>
              </a:solidFill>
              <a:effectLst/>
              <a:latin typeface="+mn-lt"/>
              <a:ea typeface="+mn-ea"/>
              <a:cs typeface="+mn-cs"/>
            </a:rPr>
            <a:t>今後も引き続き定員管理計画に基づき数年先を見据えた給与、職員構成の適正化を図る。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127302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629"/>
          <a:ext cx="0" cy="15397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90</xdr:row>
      <xdr:rowOff>47777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6179800" y="15328900"/>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101798</xdr:rowOff>
    </xdr:from>
    <xdr:ext cx="762000" cy="259045"/>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6750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161773</xdr:rowOff>
    </xdr:from>
    <xdr:to>
      <xdr:col>77</xdr:col>
      <xdr:colOff>44450</xdr:colOff>
      <xdr:row>90</xdr:row>
      <xdr:rowOff>47777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5420823"/>
          <a:ext cx="8890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14109</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58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92832</xdr:rowOff>
    </xdr:from>
    <xdr:to>
      <xdr:col>72</xdr:col>
      <xdr:colOff>203200</xdr:colOff>
      <xdr:row>89</xdr:row>
      <xdr:rowOff>161773</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4401800" y="153518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92832</xdr:rowOff>
    </xdr:from>
    <xdr:to>
      <xdr:col>68</xdr:col>
      <xdr:colOff>152400</xdr:colOff>
      <xdr:row>89</xdr:row>
      <xdr:rowOff>92832</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53518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60070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168427</xdr:rowOff>
    </xdr:from>
    <xdr:to>
      <xdr:col>77</xdr:col>
      <xdr:colOff>95250</xdr:colOff>
      <xdr:row>90</xdr:row>
      <xdr:rowOff>98577</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542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83354</xdr:rowOff>
    </xdr:from>
    <xdr:ext cx="7366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551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110973</xdr:rowOff>
    </xdr:from>
    <xdr:to>
      <xdr:col>73</xdr:col>
      <xdr:colOff>44450</xdr:colOff>
      <xdr:row>90</xdr:row>
      <xdr:rowOff>41123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537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25900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42032</xdr:rowOff>
    </xdr:from>
    <xdr:to>
      <xdr:col>68</xdr:col>
      <xdr:colOff>203200</xdr:colOff>
      <xdr:row>89</xdr:row>
      <xdr:rowOff>143632</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128409</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42032</xdr:rowOff>
    </xdr:from>
    <xdr:to>
      <xdr:col>64</xdr:col>
      <xdr:colOff>152400</xdr:colOff>
      <xdr:row>89</xdr:row>
      <xdr:rowOff>143632</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530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128409</xdr:rowOff>
    </xdr:from>
    <xdr:ext cx="762000" cy="25904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5387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人口千人当たり職員数は、前年度比＋</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人であるが、類似団体内平均値を下回る結果となった。</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行政サービスの質</a:t>
          </a:r>
          <a:r>
            <a:rPr lang="ja-JP" altLang="en-US" sz="1100" b="0" i="0" baseline="0">
              <a:solidFill>
                <a:schemeClr val="dk1"/>
              </a:solidFill>
              <a:effectLst/>
              <a:latin typeface="+mn-lt"/>
              <a:ea typeface="+mn-ea"/>
              <a:cs typeface="+mn-cs"/>
            </a:rPr>
            <a:t>を低下させることなく</a:t>
          </a:r>
          <a:r>
            <a:rPr lang="ja-JP" altLang="en-US" sz="1100" b="0" i="0" u="none" strike="noStrike" baseline="0">
              <a:solidFill>
                <a:schemeClr val="dk1"/>
              </a:solidFill>
              <a:latin typeface="+mn-lt"/>
              <a:ea typeface="+mn-ea"/>
              <a:cs typeface="+mn-cs"/>
            </a:rPr>
            <a:t>組織の合理化や民間事業者への委託を推進し、</a:t>
          </a:r>
          <a:r>
            <a:rPr kumimoji="1" lang="ja-JP" altLang="ja-JP" sz="1100">
              <a:solidFill>
                <a:schemeClr val="dk1"/>
              </a:solidFill>
              <a:effectLst/>
              <a:latin typeface="+mn-lt"/>
              <a:ea typeface="+mn-ea"/>
              <a:cs typeface="+mn-cs"/>
            </a:rPr>
            <a:t>引き続き町定員管理計画に基づき適正な定員管理に努める。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91380</xdr:rowOff>
    </xdr:from>
    <xdr:to>
      <xdr:col>81</xdr:col>
      <xdr:colOff>44450</xdr:colOff>
      <xdr:row>66</xdr:row>
      <xdr:rowOff>158387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480"/>
          <a:ext cx="0" cy="1438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130464</xdr:rowOff>
    </xdr:from>
    <xdr:ext cx="762000" cy="259045"/>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158387</xdr:rowOff>
    </xdr:from>
    <xdr:to>
      <xdr:col>81</xdr:col>
      <xdr:colOff>133350</xdr:colOff>
      <xdr:row>66</xdr:row>
      <xdr:rowOff>158387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6307</xdr:rowOff>
    </xdr:from>
    <xdr:ext cx="762000" cy="25904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91380</xdr:rowOff>
    </xdr:from>
    <xdr:to>
      <xdr:col>81</xdr:col>
      <xdr:colOff>133350</xdr:colOff>
      <xdr:row>58</xdr:row>
      <xdr:rowOff>91380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118714</xdr:rowOff>
    </xdr:from>
    <xdr:to>
      <xdr:col>81</xdr:col>
      <xdr:colOff>44450</xdr:colOff>
      <xdr:row>59</xdr:row>
      <xdr:rowOff>162378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0234264"/>
          <a:ext cx="8382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121332</xdr:rowOff>
    </xdr:from>
    <xdr:ext cx="762000" cy="25904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4083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149255</xdr:rowOff>
    </xdr:from>
    <xdr:to>
      <xdr:col>81</xdr:col>
      <xdr:colOff>95250</xdr:colOff>
      <xdr:row>61</xdr:row>
      <xdr:rowOff>79405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80796</xdr:rowOff>
    </xdr:from>
    <xdr:to>
      <xdr:col>77</xdr:col>
      <xdr:colOff>44450</xdr:colOff>
      <xdr:row>59</xdr:row>
      <xdr:rowOff>118714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5290800" y="10196346"/>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57815</xdr:rowOff>
    </xdr:from>
    <xdr:to>
      <xdr:col>72</xdr:col>
      <xdr:colOff>203200</xdr:colOff>
      <xdr:row>59</xdr:row>
      <xdr:rowOff>80796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17336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106741</xdr:rowOff>
    </xdr:from>
    <xdr:to>
      <xdr:col>73</xdr:col>
      <xdr:colOff>44450</xdr:colOff>
      <xdr:row>61</xdr:row>
      <xdr:rowOff>36891</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21668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22195</xdr:rowOff>
    </xdr:from>
    <xdr:to>
      <xdr:col>68</xdr:col>
      <xdr:colOff>152400</xdr:colOff>
      <xdr:row>59</xdr:row>
      <xdr:rowOff>57815</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137745"/>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44649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160988</xdr:rowOff>
    </xdr:from>
    <xdr:to>
      <xdr:col>64</xdr:col>
      <xdr:colOff>152400</xdr:colOff>
      <xdr:row>60</xdr:row>
      <xdr:rowOff>91138</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27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75915</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3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111578</xdr:rowOff>
    </xdr:from>
    <xdr:to>
      <xdr:col>81</xdr:col>
      <xdr:colOff>95250</xdr:colOff>
      <xdr:row>60</xdr:row>
      <xdr:rowOff>41728</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128105</xdr:rowOff>
    </xdr:from>
    <xdr:ext cx="762000" cy="25904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07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67914</xdr:rowOff>
    </xdr:from>
    <xdr:to>
      <xdr:col>77</xdr:col>
      <xdr:colOff>95250</xdr:colOff>
      <xdr:row>59</xdr:row>
      <xdr:rowOff>169514</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1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8241</xdr:rowOff>
    </xdr:from>
    <xdr:ext cx="7366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9952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29996</xdr:rowOff>
    </xdr:from>
    <xdr:to>
      <xdr:col>73</xdr:col>
      <xdr:colOff>44450</xdr:colOff>
      <xdr:row>59</xdr:row>
      <xdr:rowOff>131596</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1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141773</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99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7015</xdr:rowOff>
    </xdr:from>
    <xdr:to>
      <xdr:col>68</xdr:col>
      <xdr:colOff>203200</xdr:colOff>
      <xdr:row>59</xdr:row>
      <xdr:rowOff>108615</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118792</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989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142845</xdr:rowOff>
    </xdr:from>
    <xdr:to>
      <xdr:col>64</xdr:col>
      <xdr:colOff>152400</xdr:colOff>
      <xdr:row>59</xdr:row>
      <xdr:rowOff>72995</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08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83172</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985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実質公債費比率は、元利償還金の額が前年度比で</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226,887</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、臨時財政対策債発行可能額が▲</a:t>
          </a:r>
          <a:r>
            <a:rPr kumimoji="1" lang="en-US" altLang="ja-JP" sz="1100">
              <a:solidFill>
                <a:schemeClr val="dk1"/>
              </a:solidFill>
              <a:effectLst/>
              <a:latin typeface="+mn-lt"/>
              <a:ea typeface="+mn-ea"/>
              <a:cs typeface="+mn-cs"/>
            </a:rPr>
            <a:t>32,329</a:t>
          </a:r>
          <a:r>
            <a:rPr kumimoji="1" lang="ja-JP" altLang="ja-JP" sz="1100">
              <a:solidFill>
                <a:schemeClr val="dk1"/>
              </a:solidFill>
              <a:effectLst/>
              <a:latin typeface="+mn-lt"/>
              <a:ea typeface="+mn-ea"/>
              <a:cs typeface="+mn-cs"/>
            </a:rPr>
            <a:t>千円減額となり前年度から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％増加の</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類似団体内平均値は下回っていることから、引き続き財政状況を考慮した計画的な地方債の発行、対象事業の精査等により実質公債費比率の抑制に努める。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68792</xdr:rowOff>
    </xdr:from>
    <xdr:to>
      <xdr:col>81</xdr:col>
      <xdr:colOff>44450</xdr:colOff>
      <xdr:row>44</xdr:row>
      <xdr:rowOff>124883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992"/>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96960</xdr:rowOff>
    </xdr:from>
    <xdr:ext cx="762000" cy="25904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124883</xdr:rowOff>
    </xdr:from>
    <xdr:to>
      <xdr:col>81</xdr:col>
      <xdr:colOff>133350</xdr:colOff>
      <xdr:row>44</xdr:row>
      <xdr:rowOff>124883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155169</xdr:rowOff>
    </xdr:from>
    <xdr:ext cx="762000" cy="25904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68792</xdr:rowOff>
    </xdr:from>
    <xdr:to>
      <xdr:col>81</xdr:col>
      <xdr:colOff>133350</xdr:colOff>
      <xdr:row>36</xdr:row>
      <xdr:rowOff>68792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147638</xdr:rowOff>
    </xdr:from>
    <xdr:to>
      <xdr:col>81</xdr:col>
      <xdr:colOff>44450</xdr:colOff>
      <xdr:row>39</xdr:row>
      <xdr:rowOff>157692</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834188"/>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169456</xdr:rowOff>
    </xdr:from>
    <xdr:ext cx="762000" cy="25904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25929</xdr:rowOff>
    </xdr:from>
    <xdr:to>
      <xdr:col>81</xdr:col>
      <xdr:colOff>95250</xdr:colOff>
      <xdr:row>40</xdr:row>
      <xdr:rowOff>127529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39</xdr:row>
      <xdr:rowOff>147638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82413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39</xdr:row>
      <xdr:rowOff>137583</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117475</xdr:rowOff>
    </xdr:from>
    <xdr:to>
      <xdr:col>68</xdr:col>
      <xdr:colOff>152400</xdr:colOff>
      <xdr:row>39</xdr:row>
      <xdr:rowOff>137583</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137054</xdr:rowOff>
    </xdr:from>
    <xdr:to>
      <xdr:col>68</xdr:col>
      <xdr:colOff>203200</xdr:colOff>
      <xdr:row>40</xdr:row>
      <xdr:rowOff>67204</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2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51981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0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116946</xdr:rowOff>
    </xdr:from>
    <xdr:to>
      <xdr:col>64</xdr:col>
      <xdr:colOff>152400</xdr:colOff>
      <xdr:row>40</xdr:row>
      <xdr:rowOff>47096</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80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31873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8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106892</xdr:rowOff>
    </xdr:from>
    <xdr:to>
      <xdr:col>81</xdr:col>
      <xdr:colOff>95250</xdr:colOff>
      <xdr:row>40</xdr:row>
      <xdr:rowOff>37042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7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123419</xdr:rowOff>
    </xdr:from>
    <xdr:ext cx="762000" cy="25904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63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96838</xdr:rowOff>
    </xdr:from>
    <xdr:to>
      <xdr:col>77</xdr:col>
      <xdr:colOff>95250</xdr:colOff>
      <xdr:row>40</xdr:row>
      <xdr:rowOff>26988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37165</xdr:rowOff>
    </xdr:from>
    <xdr:ext cx="7366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55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66675</xdr:rowOff>
    </xdr:from>
    <xdr:to>
      <xdr:col>64</xdr:col>
      <xdr:colOff>152400</xdr:colOff>
      <xdr:row>39</xdr:row>
      <xdr:rowOff>168275</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7002</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将来負担比率は、財政状況を考慮し計画的に地方債を発行してきた結果、地方債現在高が前年比▲</a:t>
          </a:r>
          <a:r>
            <a:rPr kumimoji="1" lang="en-US" altLang="ja-JP" sz="1100">
              <a:solidFill>
                <a:schemeClr val="dk1"/>
              </a:solidFill>
              <a:effectLst/>
              <a:latin typeface="+mn-lt"/>
              <a:ea typeface="+mn-ea"/>
              <a:cs typeface="+mn-cs"/>
            </a:rPr>
            <a:t>225,887</a:t>
          </a:r>
          <a:r>
            <a:rPr kumimoji="1" lang="ja-JP" altLang="ja-JP" sz="1100">
              <a:solidFill>
                <a:schemeClr val="dk1"/>
              </a:solidFill>
              <a:effectLst/>
              <a:latin typeface="+mn-lt"/>
              <a:ea typeface="+mn-ea"/>
              <a:cs typeface="+mn-cs"/>
            </a:rPr>
            <a:t>千円と減少し</a:t>
          </a:r>
          <a:r>
            <a:rPr kumimoji="1" lang="ja-JP" altLang="en-US" sz="1100">
              <a:solidFill>
                <a:schemeClr val="dk1"/>
              </a:solidFill>
              <a:effectLst/>
              <a:latin typeface="+mn-lt"/>
              <a:ea typeface="+mn-ea"/>
              <a:cs typeface="+mn-cs"/>
            </a:rPr>
            <a:t>、</a:t>
          </a:r>
          <a:r>
            <a:rPr kumimoji="0" lang="ja-JP" altLang="en-US" sz="1100">
              <a:solidFill>
                <a:schemeClr val="dk1"/>
              </a:solidFill>
              <a:effectLst/>
              <a:latin typeface="+mn-lt"/>
              <a:ea typeface="+mn-ea"/>
              <a:cs typeface="+mn-cs"/>
            </a:rPr>
            <a:t>負担比率がマイナスとなることから「－％」</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いう結果となった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引き続</a:t>
          </a:r>
          <a:r>
            <a:rPr kumimoji="1" lang="ja-JP" altLang="en-US" sz="1100">
              <a:solidFill>
                <a:schemeClr val="dk1"/>
              </a:solidFill>
              <a:effectLst/>
              <a:latin typeface="+mn-lt"/>
              <a:ea typeface="+mn-ea"/>
              <a:cs typeface="+mn-cs"/>
            </a:rPr>
            <a:t>き、計画的な</a:t>
          </a:r>
          <a:r>
            <a:rPr kumimoji="1" lang="ja-JP" altLang="ja-JP" sz="1100">
              <a:solidFill>
                <a:schemeClr val="dk1"/>
              </a:solidFill>
              <a:effectLst/>
              <a:latin typeface="+mn-lt"/>
              <a:ea typeface="+mn-ea"/>
              <a:cs typeface="+mn-cs"/>
            </a:rPr>
            <a:t>地方債の発行、対象事業の精査等により将来負担比率の抑制に努める。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147683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214"/>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119760</xdr:rowOff>
    </xdr:from>
    <xdr:ext cx="762000" cy="25904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147683</xdr:rowOff>
    </xdr:from>
    <xdr:to>
      <xdr:col>81</xdr:col>
      <xdr:colOff>133350</xdr:colOff>
      <xdr:row>22</xdr:row>
      <xdr:rowOff>147683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45055</xdr:rowOff>
    </xdr:from>
    <xdr:to>
      <xdr:col>72</xdr:col>
      <xdr:colOff>203200</xdr:colOff>
      <xdr:row>17</xdr:row>
      <xdr:rowOff>55819</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4401800" y="2445355"/>
          <a:ext cx="889000" cy="5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55819</xdr:rowOff>
    </xdr:from>
    <xdr:to>
      <xdr:col>68</xdr:col>
      <xdr:colOff>152400</xdr:colOff>
      <xdr:row>18</xdr:row>
      <xdr:rowOff>136011</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3512800" y="2970469"/>
          <a:ext cx="889000" cy="2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131233</xdr:rowOff>
    </xdr:from>
    <xdr:to>
      <xdr:col>73</xdr:col>
      <xdr:colOff>44450</xdr:colOff>
      <xdr:row>14</xdr:row>
      <xdr:rowOff>61383</xdr:rowOff>
    </xdr:to>
    <xdr:sp macro="" textlink="">
      <xdr:nvSpPr>
        <xdr:cNvPr id="465" name="フローチャート: 判断 464">
          <a:extLst>
            <a:ext uri="{FF2B5EF4-FFF2-40B4-BE49-F238E27FC236}">
              <a16:creationId xmlns:a16="http://schemas.microsoft.com/office/drawing/2014/main" id="{00000000-0008-0000-0300-0000D1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19534</xdr:rowOff>
    </xdr:from>
    <xdr:to>
      <xdr:col>68</xdr:col>
      <xdr:colOff>203200</xdr:colOff>
      <xdr:row>14</xdr:row>
      <xdr:rowOff>121134</xdr:rowOff>
    </xdr:to>
    <xdr:sp macro="" textlink="">
      <xdr:nvSpPr>
        <xdr:cNvPr id="467" name="フローチャート: 判断 466">
          <a:extLst>
            <a:ext uri="{FF2B5EF4-FFF2-40B4-BE49-F238E27FC236}">
              <a16:creationId xmlns:a16="http://schemas.microsoft.com/office/drawing/2014/main" id="{00000000-0008-0000-0300-0000D3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165705</xdr:rowOff>
    </xdr:from>
    <xdr:to>
      <xdr:col>73</xdr:col>
      <xdr:colOff>44450</xdr:colOff>
      <xdr:row>14</xdr:row>
      <xdr:rowOff>95855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5240000" y="239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80632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909800" y="248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5019</xdr:rowOff>
    </xdr:from>
    <xdr:to>
      <xdr:col>68</xdr:col>
      <xdr:colOff>203200</xdr:colOff>
      <xdr:row>17</xdr:row>
      <xdr:rowOff>106619</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4351000" y="29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91396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4020800" y="300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85211</xdr:rowOff>
    </xdr:from>
    <xdr:to>
      <xdr:col>64</xdr:col>
      <xdr:colOff>152400</xdr:colOff>
      <xdr:row>19</xdr:row>
      <xdr:rowOff>15361</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3462000" y="317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138</xdr:rowOff>
    </xdr:from>
    <xdr:ext cx="762000" cy="25904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3131800" y="325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13,944
24.44
7,135,238
6,808,238
323,299
4,196,502
6,660,491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ポイント上昇し、類似団体内平均値を上回る結果となった。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lang="ja-JP" altLang="en-US" sz="1100" b="0" i="0" u="none" strike="noStrike" baseline="0">
              <a:solidFill>
                <a:schemeClr val="dk1"/>
              </a:solidFill>
              <a:latin typeface="+mn-lt"/>
              <a:ea typeface="+mn-ea"/>
              <a:cs typeface="+mn-cs"/>
            </a:rPr>
            <a:t>類似団体と比較すると高い水準であることから、人員配置の見直しや、費用対効果が見込まれる事業については民間への業務委託を検討することで改善に努める。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100330</xdr:rowOff>
    </xdr:from>
    <xdr:to>
      <xdr:col>24</xdr:col>
      <xdr:colOff>25400</xdr:colOff>
      <xdr:row>37</xdr:row>
      <xdr:rowOff>161290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43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123207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前年度と同数値となり、類似団体内平均値を下回る結果を維持している。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今後も引き続き団体規模に見合った公共施設の規模の適正化を推進し、経常経費の削減に努める。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167657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52705</xdr:rowOff>
    </xdr:from>
    <xdr:to>
      <xdr:col>82</xdr:col>
      <xdr:colOff>107950</xdr:colOff>
      <xdr:row>14</xdr:row>
      <xdr:rowOff>52705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4530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31132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602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155575</xdr:rowOff>
    </xdr:from>
    <xdr:to>
      <xdr:col>78</xdr:col>
      <xdr:colOff>69850</xdr:colOff>
      <xdr:row>14</xdr:row>
      <xdr:rowOff>52705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38442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6985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3844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36847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6985</xdr:rowOff>
    </xdr:from>
    <xdr:to>
      <xdr:col>69</xdr:col>
      <xdr:colOff>92075</xdr:colOff>
      <xdr:row>14</xdr:row>
      <xdr:rowOff>29845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4072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150495</xdr:rowOff>
    </xdr:from>
    <xdr:to>
      <xdr:col>69</xdr:col>
      <xdr:colOff>142875</xdr:colOff>
      <xdr:row>15</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65422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87630</xdr:rowOff>
    </xdr:from>
    <xdr:to>
      <xdr:col>65</xdr:col>
      <xdr:colOff>53975</xdr:colOff>
      <xdr:row>16</xdr:row>
      <xdr:rowOff>17780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xdr:rowOff>
    </xdr:from>
    <xdr:to>
      <xdr:col>82</xdr:col>
      <xdr:colOff>158750</xdr:colOff>
      <xdr:row>14</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18432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24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1905</xdr:rowOff>
    </xdr:from>
    <xdr:to>
      <xdr:col>78</xdr:col>
      <xdr:colOff>120650</xdr:colOff>
      <xdr:row>14</xdr:row>
      <xdr:rowOff>103505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113682</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171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104775</xdr:rowOff>
    </xdr:from>
    <xdr:to>
      <xdr:col>74</xdr:col>
      <xdr:colOff>31750</xdr:colOff>
      <xdr:row>14</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45102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127635</xdr:rowOff>
    </xdr:from>
    <xdr:to>
      <xdr:col>69</xdr:col>
      <xdr:colOff>142875</xdr:colOff>
      <xdr:row>14</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35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67962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125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150495</xdr:rowOff>
    </xdr:from>
    <xdr:to>
      <xdr:col>65</xdr:col>
      <xdr:colOff>53975</xdr:colOff>
      <xdr:row>14</xdr:row>
      <xdr:rowOff>80645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3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90822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148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扶助費に係る経常収支比率は、前年度比▲</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ポイント減少しているが、類似団体内平均値を下回る結果を維持している。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引き続き国等の制度改正等を注視し、資格審査や給付の適正化に努め、財政の健全化を確保するため現在の水準を維持していく。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19050</xdr:rowOff>
    </xdr:from>
    <xdr:to>
      <xdr:col>6</xdr:col>
      <xdr:colOff>171450</xdr:colOff>
      <xdr:row>58</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その他に係る経常収支比率は、前年度比</a:t>
          </a:r>
          <a:r>
            <a:rPr kumimoji="1" lang="en-US" altLang="ja-JP" sz="1300">
              <a:solidFill>
                <a:schemeClr val="dk1"/>
              </a:solidFill>
              <a:effectLst/>
              <a:latin typeface="+mn-lt"/>
              <a:ea typeface="+mn-ea"/>
              <a:cs typeface="+mn-cs"/>
            </a:rPr>
            <a:t>0.9</a:t>
          </a:r>
          <a:r>
            <a:rPr kumimoji="1" lang="ja-JP" altLang="ja-JP" sz="1300">
              <a:solidFill>
                <a:schemeClr val="dk1"/>
              </a:solidFill>
              <a:effectLst/>
              <a:latin typeface="+mn-lt"/>
              <a:ea typeface="+mn-ea"/>
              <a:cs typeface="+mn-cs"/>
            </a:rPr>
            <a:t>ポイント上昇し、類似団体内平均値を上回る結果となった。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上昇した主な要因は、</a:t>
          </a:r>
          <a:r>
            <a:rPr kumimoji="1" lang="ja-JP" altLang="en-US" sz="1300">
              <a:solidFill>
                <a:schemeClr val="dk1"/>
              </a:solidFill>
              <a:effectLst/>
              <a:latin typeface="+mn-lt"/>
              <a:ea typeface="+mn-ea"/>
              <a:cs typeface="+mn-cs"/>
            </a:rPr>
            <a:t>被保険者の増などによる特別会計繰出金</a:t>
          </a:r>
          <a:r>
            <a:rPr kumimoji="1" lang="ja-JP" altLang="ja-JP" sz="1300">
              <a:solidFill>
                <a:schemeClr val="dk1"/>
              </a:solidFill>
              <a:effectLst/>
              <a:latin typeface="+mn-lt"/>
              <a:ea typeface="+mn-ea"/>
              <a:cs typeface="+mn-cs"/>
            </a:rPr>
            <a:t>が増加したことが挙げられる。</a:t>
          </a:r>
          <a:endParaRPr lang="ja-JP" altLang="ja-JP" sz="1300">
            <a:effectLst/>
          </a:endParaRPr>
        </a:p>
        <a:p>
          <a:r>
            <a:rPr kumimoji="1" lang="ja-JP" altLang="en-US" sz="1300">
              <a:solidFill>
                <a:schemeClr val="dk1"/>
              </a:solidFill>
              <a:effectLst/>
              <a:latin typeface="+mn-lt"/>
              <a:ea typeface="+mn-ea"/>
              <a:cs typeface="+mn-cs"/>
            </a:rPr>
            <a:t>今後も高齢者の医療や介護給付費を抑制するため、介護予防事業等の充実を推進し、</a:t>
          </a:r>
          <a:r>
            <a:rPr kumimoji="1" lang="ja-JP" altLang="ja-JP" sz="1300">
              <a:solidFill>
                <a:schemeClr val="dk1"/>
              </a:solidFill>
              <a:effectLst/>
              <a:latin typeface="+mn-lt"/>
              <a:ea typeface="+mn-ea"/>
              <a:cs typeface="+mn-cs"/>
            </a:rPr>
            <a:t>繰出金等の抑制に努める。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728"/>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18143</xdr:rowOff>
    </xdr:from>
    <xdr:to>
      <xdr:col>82</xdr:col>
      <xdr:colOff>107950</xdr:colOff>
      <xdr:row>58</xdr:row>
      <xdr:rowOff>116115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9622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58</xdr:row>
      <xdr:rowOff>18143</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316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58965</xdr:rowOff>
    </xdr:from>
    <xdr:to>
      <xdr:col>73</xdr:col>
      <xdr:colOff>180975</xdr:colOff>
      <xdr:row>58</xdr:row>
      <xdr:rowOff>116115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8316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59</xdr:row>
      <xdr:rowOff>9978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10060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32657</xdr:rowOff>
    </xdr:from>
    <xdr:to>
      <xdr:col>65</xdr:col>
      <xdr:colOff>53975</xdr:colOff>
      <xdr:row>58</xdr:row>
      <xdr:rowOff>134257</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144434</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一部事務組合の施設更新に伴う負担金の増額が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各組合に対しては構成団体連名により負担金等の抑制に係る申し入れを行っているが、今後も負担金等の適正化の推進に努める。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32402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136525</xdr:rowOff>
    </xdr:from>
    <xdr:to>
      <xdr:col>82</xdr:col>
      <xdr:colOff>107950</xdr:colOff>
      <xdr:row>36</xdr:row>
      <xdr:rowOff>88900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3727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136525</xdr:rowOff>
    </xdr:from>
    <xdr:to>
      <xdr:col>78</xdr:col>
      <xdr:colOff>69850</xdr:colOff>
      <xdr:row>36</xdr:row>
      <xdr:rowOff>3175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137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36</xdr:row>
      <xdr:rowOff>3175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165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7002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165100</xdr:rowOff>
    </xdr:from>
    <xdr:to>
      <xdr:col>69</xdr:col>
      <xdr:colOff>92075</xdr:colOff>
      <xdr:row>36</xdr:row>
      <xdr:rowOff>98425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1658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54627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85725</xdr:rowOff>
    </xdr:from>
    <xdr:to>
      <xdr:col>78</xdr:col>
      <xdr:colOff>120650</xdr:colOff>
      <xdr:row>36</xdr:row>
      <xdr:rowOff>15875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08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26052</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5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123825</xdr:rowOff>
    </xdr:from>
    <xdr:to>
      <xdr:col>74</xdr:col>
      <xdr:colOff>31750</xdr:colOff>
      <xdr:row>36</xdr:row>
      <xdr:rowOff>53975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38752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1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47625</xdr:rowOff>
    </xdr:from>
    <xdr:to>
      <xdr:col>65</xdr:col>
      <xdr:colOff>53975</xdr:colOff>
      <xdr:row>36</xdr:row>
      <xdr:rowOff>149225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134002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306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ja-JP" altLang="en-US" sz="1100">
              <a:solidFill>
                <a:schemeClr val="dk1"/>
              </a:solidFill>
              <a:effectLst/>
              <a:latin typeface="+mn-lt"/>
              <a:ea typeface="+mn-ea"/>
              <a:cs typeface="+mn-cs"/>
            </a:rPr>
            <a:t>起債の新規発行額より償還額が上回ったことから</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減少となり</a:t>
          </a:r>
          <a:r>
            <a:rPr kumimoji="1" lang="ja-JP" altLang="ja-JP" sz="1100">
              <a:solidFill>
                <a:schemeClr val="dk1"/>
              </a:solidFill>
              <a:effectLst/>
              <a:latin typeface="+mn-lt"/>
              <a:ea typeface="+mn-ea"/>
              <a:cs typeface="+mn-cs"/>
            </a:rPr>
            <a:t>、類似団体内平均値を下回る結果を維持している。</a:t>
          </a:r>
          <a:endParaRPr lang="ja-JP" altLang="ja-JP" sz="1400">
            <a:effectLst/>
          </a:endParaRPr>
        </a:p>
        <a:p>
          <a:r>
            <a:rPr kumimoji="1" lang="ja-JP" altLang="ja-JP" sz="1100">
              <a:solidFill>
                <a:schemeClr val="dk1"/>
              </a:solidFill>
              <a:effectLst/>
              <a:latin typeface="+mn-lt"/>
              <a:ea typeface="+mn-ea"/>
              <a:cs typeface="+mn-cs"/>
            </a:rPr>
            <a:t>引き続き財政状況を考慮した計画的な地方債の発行、対象事業の精査等により公債費の抑制に努める。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21844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1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165371</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21844</xdr:rowOff>
    </xdr:from>
    <xdr:to>
      <xdr:col>24</xdr:col>
      <xdr:colOff>114300</xdr:colOff>
      <xdr:row>80</xdr:row>
      <xdr:rowOff>21844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56135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244068"/>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162577</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56135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029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37846</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029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37846</xdr:rowOff>
    </xdr:from>
    <xdr:to>
      <xdr:col>11</xdr:col>
      <xdr:colOff>9525</xdr:colOff>
      <xdr:row>77</xdr:row>
      <xdr:rowOff>56135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2394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公債費以外に係る経常収支比率は、前年度比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ポイント増加したが、類似団体内平均値を下回る結果となった。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増加した要因は、人件費、補助費等の経常収支比率が前年度より増加したことによる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今後、更に事務事業の見直しを徹底し経費の節減に努めるとともに、町税の徴収体制の強化等により経常一般財源の確保に努める。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76708</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008"/>
          <a:ext cx="0" cy="964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156227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163085</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76708</xdr:rowOff>
    </xdr:from>
    <xdr:to>
      <xdr:col>82</xdr:col>
      <xdr:colOff>196850</xdr:colOff>
      <xdr:row>74</xdr:row>
      <xdr:rowOff>76708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26415</xdr:rowOff>
    </xdr:from>
    <xdr:to>
      <xdr:col>82</xdr:col>
      <xdr:colOff>107950</xdr:colOff>
      <xdr:row>76</xdr:row>
      <xdr:rowOff>154432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56615"/>
          <a:ext cx="8382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84853</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14986</xdr:rowOff>
    </xdr:from>
    <xdr:to>
      <xdr:col>78</xdr:col>
      <xdr:colOff>69850</xdr:colOff>
      <xdr:row>76</xdr:row>
      <xdr:rowOff>26415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873736"/>
          <a:ext cx="889000" cy="18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156718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8737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156718</xdr:rowOff>
    </xdr:from>
    <xdr:to>
      <xdr:col>69</xdr:col>
      <xdr:colOff>92075</xdr:colOff>
      <xdr:row>76</xdr:row>
      <xdr:rowOff>154432</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1546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147065</xdr:rowOff>
    </xdr:from>
    <xdr:to>
      <xdr:col>78</xdr:col>
      <xdr:colOff>120650</xdr:colOff>
      <xdr:row>76</xdr:row>
      <xdr:rowOff>77215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87393</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135636</xdr:rowOff>
    </xdr:from>
    <xdr:to>
      <xdr:col>74</xdr:col>
      <xdr:colOff>31750</xdr:colOff>
      <xdr:row>75</xdr:row>
      <xdr:rowOff>65786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75963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105918</xdr:rowOff>
    </xdr:from>
    <xdr:to>
      <xdr:col>69</xdr:col>
      <xdr:colOff>142875</xdr:colOff>
      <xdr:row>76</xdr:row>
      <xdr:rowOff>36069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46245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103632</xdr:rowOff>
    </xdr:from>
    <xdr:to>
      <xdr:col>65</xdr:col>
      <xdr:colOff>53975</xdr:colOff>
      <xdr:row>77</xdr:row>
      <xdr:rowOff>33782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43959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52598</xdr:rowOff>
    </xdr:from>
    <xdr:to>
      <xdr:col>29</xdr:col>
      <xdr:colOff>127000</xdr:colOff>
      <xdr:row>19</xdr:row>
      <xdr:rowOff>105137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7623"/>
          <a:ext cx="0" cy="1252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77214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105137</xdr:rowOff>
    </xdr:from>
    <xdr:to>
      <xdr:col>30</xdr:col>
      <xdr:colOff>25400</xdr:colOff>
      <xdr:row>19</xdr:row>
      <xdr:rowOff>105137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03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138975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52598</xdr:rowOff>
    </xdr:from>
    <xdr:to>
      <xdr:col>30</xdr:col>
      <xdr:colOff>25400</xdr:colOff>
      <xdr:row>12</xdr:row>
      <xdr:rowOff>52598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7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136795</xdr:rowOff>
    </xdr:from>
    <xdr:to>
      <xdr:col>29</xdr:col>
      <xdr:colOff>127000</xdr:colOff>
      <xdr:row>19</xdr:row>
      <xdr:rowOff>2463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70520"/>
          <a:ext cx="647700" cy="37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104958</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95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88431</xdr:rowOff>
    </xdr:from>
    <xdr:to>
      <xdr:col>29</xdr:col>
      <xdr:colOff>177800</xdr:colOff>
      <xdr:row>18</xdr:row>
      <xdr:rowOff>18581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50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2463</xdr:rowOff>
    </xdr:from>
    <xdr:to>
      <xdr:col>26</xdr:col>
      <xdr:colOff>50800</xdr:colOff>
      <xdr:row>19</xdr:row>
      <xdr:rowOff>27015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7638"/>
          <a:ext cx="698500" cy="24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133714</xdr:rowOff>
    </xdr:from>
    <xdr:to>
      <xdr:col>26</xdr:col>
      <xdr:colOff>101600</xdr:colOff>
      <xdr:row>18</xdr:row>
      <xdr:rowOff>63864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74041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27015</xdr:rowOff>
    </xdr:from>
    <xdr:to>
      <xdr:col>22</xdr:col>
      <xdr:colOff>114300</xdr:colOff>
      <xdr:row>19</xdr:row>
      <xdr:rowOff>38503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32190"/>
          <a:ext cx="698500" cy="11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149650</xdr:rowOff>
    </xdr:from>
    <xdr:to>
      <xdr:col>22</xdr:col>
      <xdr:colOff>165100</xdr:colOff>
      <xdr:row>18</xdr:row>
      <xdr:rowOff>79800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119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89977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38503</xdr:rowOff>
    </xdr:from>
    <xdr:to>
      <xdr:col>18</xdr:col>
      <xdr:colOff>177800</xdr:colOff>
      <xdr:row>19</xdr:row>
      <xdr:rowOff>48196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43678"/>
          <a:ext cx="698500" cy="9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133583</xdr:rowOff>
    </xdr:from>
    <xdr:to>
      <xdr:col>19</xdr:col>
      <xdr:colOff>38100</xdr:colOff>
      <xdr:row>18</xdr:row>
      <xdr:rowOff>63733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73910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85035</xdr:rowOff>
    </xdr:from>
    <xdr:to>
      <xdr:col>15</xdr:col>
      <xdr:colOff>101600</xdr:colOff>
      <xdr:row>19</xdr:row>
      <xdr:rowOff>15185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18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25362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8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85995</xdr:rowOff>
    </xdr:from>
    <xdr:to>
      <xdr:col>29</xdr:col>
      <xdr:colOff>177800</xdr:colOff>
      <xdr:row>19</xdr:row>
      <xdr:rowOff>16145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1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58072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9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123113</xdr:rowOff>
    </xdr:from>
    <xdr:to>
      <xdr:col>26</xdr:col>
      <xdr:colOff>101600</xdr:colOff>
      <xdr:row>19</xdr:row>
      <xdr:rowOff>53263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6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38040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4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147665</xdr:rowOff>
    </xdr:from>
    <xdr:to>
      <xdr:col>22</xdr:col>
      <xdr:colOff>165100</xdr:colOff>
      <xdr:row>19</xdr:row>
      <xdr:rowOff>77815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8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62592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6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159153</xdr:rowOff>
    </xdr:from>
    <xdr:to>
      <xdr:col>19</xdr:col>
      <xdr:colOff>38100</xdr:colOff>
      <xdr:row>19</xdr:row>
      <xdr:rowOff>89303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92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74080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7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168846</xdr:rowOff>
    </xdr:from>
    <xdr:to>
      <xdr:col>15</xdr:col>
      <xdr:colOff>101600</xdr:colOff>
      <xdr:row>19</xdr:row>
      <xdr:rowOff>98996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2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83773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57734</xdr:rowOff>
    </xdr:from>
    <xdr:to>
      <xdr:col>29</xdr:col>
      <xdr:colOff>127000</xdr:colOff>
      <xdr:row>37</xdr:row>
      <xdr:rowOff>268412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82284"/>
          <a:ext cx="0" cy="1410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240489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268412</xdr:rowOff>
    </xdr:from>
    <xdr:to>
      <xdr:col>30</xdr:col>
      <xdr:colOff>25400</xdr:colOff>
      <xdr:row>37</xdr:row>
      <xdr:rowOff>268412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93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315561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5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57734</xdr:rowOff>
    </xdr:from>
    <xdr:to>
      <xdr:col>30</xdr:col>
      <xdr:colOff>25400</xdr:colOff>
      <xdr:row>33</xdr:row>
      <xdr:rowOff>57734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82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56134</xdr:rowOff>
    </xdr:from>
    <xdr:to>
      <xdr:col>29</xdr:col>
      <xdr:colOff>127000</xdr:colOff>
      <xdr:row>36</xdr:row>
      <xdr:rowOff>59197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009384"/>
          <a:ext cx="647700" cy="3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1767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2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156690</xdr:rowOff>
    </xdr:from>
    <xdr:to>
      <xdr:col>29</xdr:col>
      <xdr:colOff>177800</xdr:colOff>
      <xdr:row>35</xdr:row>
      <xdr:rowOff>258290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56134</xdr:rowOff>
    </xdr:from>
    <xdr:to>
      <xdr:col>26</xdr:col>
      <xdr:colOff>50800</xdr:colOff>
      <xdr:row>36</xdr:row>
      <xdr:rowOff>103066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009384"/>
          <a:ext cx="698500" cy="46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152324</xdr:rowOff>
    </xdr:from>
    <xdr:to>
      <xdr:col>26</xdr:col>
      <xdr:colOff>101600</xdr:colOff>
      <xdr:row>35</xdr:row>
      <xdr:rowOff>253924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264101</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31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103066</xdr:rowOff>
    </xdr:from>
    <xdr:to>
      <xdr:col>22</xdr:col>
      <xdr:colOff>114300</xdr:colOff>
      <xdr:row>36</xdr:row>
      <xdr:rowOff>124806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056316"/>
          <a:ext cx="698500" cy="21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193198</xdr:rowOff>
    </xdr:from>
    <xdr:to>
      <xdr:col>22</xdr:col>
      <xdr:colOff>165100</xdr:colOff>
      <xdr:row>35</xdr:row>
      <xdr:rowOff>294798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304975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124806</xdr:rowOff>
    </xdr:from>
    <xdr:to>
      <xdr:col>18</xdr:col>
      <xdr:colOff>177800</xdr:colOff>
      <xdr:row>36</xdr:row>
      <xdr:rowOff>143277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078056"/>
          <a:ext cx="698500" cy="1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8397</xdr:rowOff>
    </xdr:from>
    <xdr:to>
      <xdr:col>29</xdr:col>
      <xdr:colOff>177800</xdr:colOff>
      <xdr:row>36</xdr:row>
      <xdr:rowOff>109997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61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323374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933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5334</xdr:rowOff>
    </xdr:from>
    <xdr:to>
      <xdr:col>26</xdr:col>
      <xdr:colOff>101600</xdr:colOff>
      <xdr:row>36</xdr:row>
      <xdr:rowOff>106934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58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91711</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04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52266</xdr:rowOff>
    </xdr:from>
    <xdr:to>
      <xdr:col>22</xdr:col>
      <xdr:colOff>165100</xdr:colOff>
      <xdr:row>36</xdr:row>
      <xdr:rowOff>153866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0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138643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09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74006</xdr:rowOff>
    </xdr:from>
    <xdr:to>
      <xdr:col>19</xdr:col>
      <xdr:colOff>38100</xdr:colOff>
      <xdr:row>37</xdr:row>
      <xdr:rowOff>4156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27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160383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11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92477</xdr:rowOff>
    </xdr:from>
    <xdr:to>
      <xdr:col>15</xdr:col>
      <xdr:colOff>101600</xdr:colOff>
      <xdr:row>37</xdr:row>
      <xdr:rowOff>22627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45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7404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3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13,944
24.44
7,135,238
6,808,238
323,299
4,196,502
6,660,491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165024</xdr:rowOff>
    </xdr:from>
    <xdr:to>
      <xdr:col>24</xdr:col>
      <xdr:colOff>62865</xdr:colOff>
      <xdr:row>38</xdr:row>
      <xdr:rowOff>170142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074"/>
          <a:ext cx="1270" cy="1548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2519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170142</xdr:rowOff>
    </xdr:from>
    <xdr:to>
      <xdr:col>24</xdr:col>
      <xdr:colOff>152400</xdr:colOff>
      <xdr:row>38</xdr:row>
      <xdr:rowOff>170142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111701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165024</xdr:rowOff>
    </xdr:from>
    <xdr:to>
      <xdr:col>24</xdr:col>
      <xdr:colOff>152400</xdr:colOff>
      <xdr:row>29</xdr:row>
      <xdr:rowOff>165024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82741</xdr:rowOff>
    </xdr:from>
    <xdr:to>
      <xdr:col>24</xdr:col>
      <xdr:colOff>63500</xdr:colOff>
      <xdr:row>37</xdr:row>
      <xdr:rowOff>119913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6391"/>
          <a:ext cx="838200" cy="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79316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086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56439</xdr:rowOff>
    </xdr:from>
    <xdr:to>
      <xdr:col>24</xdr:col>
      <xdr:colOff>114300</xdr:colOff>
      <xdr:row>35</xdr:row>
      <xdr:rowOff>158039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119913</xdr:rowOff>
    </xdr:from>
    <xdr:to>
      <xdr:col>19</xdr:col>
      <xdr:colOff>177800</xdr:colOff>
      <xdr:row>38</xdr:row>
      <xdr:rowOff>3937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3563"/>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116891</xdr:rowOff>
    </xdr:from>
    <xdr:to>
      <xdr:col>20</xdr:col>
      <xdr:colOff>38100</xdr:colOff>
      <xdr:row>36</xdr:row>
      <xdr:rowOff>47041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63568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9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3937</xdr:rowOff>
    </xdr:from>
    <xdr:to>
      <xdr:col>15</xdr:col>
      <xdr:colOff>50800</xdr:colOff>
      <xdr:row>38</xdr:row>
      <xdr:rowOff>31369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19037"/>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138760</xdr:rowOff>
    </xdr:from>
    <xdr:to>
      <xdr:col>15</xdr:col>
      <xdr:colOff>101600</xdr:colOff>
      <xdr:row>36</xdr:row>
      <xdr:rowOff>68910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85437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31369</xdr:rowOff>
    </xdr:from>
    <xdr:to>
      <xdr:col>10</xdr:col>
      <xdr:colOff>114300</xdr:colOff>
      <xdr:row>38</xdr:row>
      <xdr:rowOff>118770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46469"/>
          <a:ext cx="889000" cy="8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101714</xdr:rowOff>
    </xdr:from>
    <xdr:to>
      <xdr:col>10</xdr:col>
      <xdr:colOff>165100</xdr:colOff>
      <xdr:row>36</xdr:row>
      <xdr:rowOff>31864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0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48391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62141</xdr:rowOff>
    </xdr:from>
    <xdr:to>
      <xdr:col>6</xdr:col>
      <xdr:colOff>38100</xdr:colOff>
      <xdr:row>37</xdr:row>
      <xdr:rowOff>163741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8818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31941</xdr:rowOff>
    </xdr:from>
    <xdr:to>
      <xdr:col>24</xdr:col>
      <xdr:colOff>114300</xdr:colOff>
      <xdr:row>37</xdr:row>
      <xdr:rowOff>133541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10368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69113</xdr:rowOff>
    </xdr:from>
    <xdr:to>
      <xdr:col>20</xdr:col>
      <xdr:colOff>38100</xdr:colOff>
      <xdr:row>37</xdr:row>
      <xdr:rowOff>170714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27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161841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124587</xdr:rowOff>
    </xdr:from>
    <xdr:to>
      <xdr:col>15</xdr:col>
      <xdr:colOff>101600</xdr:colOff>
      <xdr:row>38</xdr:row>
      <xdr:rowOff>54737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6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45864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152019</xdr:rowOff>
    </xdr:from>
    <xdr:to>
      <xdr:col>10</xdr:col>
      <xdr:colOff>165100</xdr:colOff>
      <xdr:row>38</xdr:row>
      <xdr:rowOff>82169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67970</xdr:rowOff>
    </xdr:from>
    <xdr:to>
      <xdr:col>6</xdr:col>
      <xdr:colOff>38100</xdr:colOff>
      <xdr:row>38</xdr:row>
      <xdr:rowOff>169570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8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160697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165688</xdr:rowOff>
    </xdr:from>
    <xdr:to>
      <xdr:col>24</xdr:col>
      <xdr:colOff>62865</xdr:colOff>
      <xdr:row>57</xdr:row>
      <xdr:rowOff>153504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188"/>
          <a:ext cx="1270" cy="1187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157331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153504</xdr:rowOff>
    </xdr:from>
    <xdr:to>
      <xdr:col>24</xdr:col>
      <xdr:colOff>152400</xdr:colOff>
      <xdr:row>57</xdr:row>
      <xdr:rowOff>153504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112365</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165688</xdr:rowOff>
    </xdr:from>
    <xdr:to>
      <xdr:col>24</xdr:col>
      <xdr:colOff>152400</xdr:colOff>
      <xdr:row>50</xdr:row>
      <xdr:rowOff>165688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137810</xdr:rowOff>
    </xdr:from>
    <xdr:to>
      <xdr:col>24</xdr:col>
      <xdr:colOff>63500</xdr:colOff>
      <xdr:row>57</xdr:row>
      <xdr:rowOff>148208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10460"/>
          <a:ext cx="838200"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45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92409</xdr:rowOff>
    </xdr:from>
    <xdr:to>
      <xdr:col>24</xdr:col>
      <xdr:colOff>114300</xdr:colOff>
      <xdr:row>57</xdr:row>
      <xdr:rowOff>22559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137810</xdr:rowOff>
    </xdr:from>
    <xdr:to>
      <xdr:col>19</xdr:col>
      <xdr:colOff>177800</xdr:colOff>
      <xdr:row>57</xdr:row>
      <xdr:rowOff>161832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910460"/>
          <a:ext cx="889000" cy="2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108712</xdr:rowOff>
    </xdr:from>
    <xdr:to>
      <xdr:col>20</xdr:col>
      <xdr:colOff>38100</xdr:colOff>
      <xdr:row>57</xdr:row>
      <xdr:rowOff>38862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55389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161832</xdr:rowOff>
    </xdr:from>
    <xdr:to>
      <xdr:col>15</xdr:col>
      <xdr:colOff>50800</xdr:colOff>
      <xdr:row>57</xdr:row>
      <xdr:rowOff>165977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34482"/>
          <a:ext cx="889000" cy="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134540</xdr:rowOff>
    </xdr:from>
    <xdr:to>
      <xdr:col>15</xdr:col>
      <xdr:colOff>101600</xdr:colOff>
      <xdr:row>57</xdr:row>
      <xdr:rowOff>64690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81217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165977</xdr:rowOff>
    </xdr:from>
    <xdr:to>
      <xdr:col>10</xdr:col>
      <xdr:colOff>114300</xdr:colOff>
      <xdr:row>58</xdr:row>
      <xdr:rowOff>28418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38627"/>
          <a:ext cx="889000" cy="3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145353</xdr:rowOff>
    </xdr:from>
    <xdr:to>
      <xdr:col>10</xdr:col>
      <xdr:colOff>165100</xdr:colOff>
      <xdr:row>57</xdr:row>
      <xdr:rowOff>75503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92030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2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29205</xdr:rowOff>
    </xdr:from>
    <xdr:to>
      <xdr:col>6</xdr:col>
      <xdr:colOff>38100</xdr:colOff>
      <xdr:row>57</xdr:row>
      <xdr:rowOff>130805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0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147332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7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97408</xdr:rowOff>
    </xdr:from>
    <xdr:to>
      <xdr:col>24</xdr:col>
      <xdr:colOff>114300</xdr:colOff>
      <xdr:row>58</xdr:row>
      <xdr:rowOff>27558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12335</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87010</xdr:rowOff>
    </xdr:from>
    <xdr:to>
      <xdr:col>20</xdr:col>
      <xdr:colOff>38100</xdr:colOff>
      <xdr:row>58</xdr:row>
      <xdr:rowOff>17160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5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8287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5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111032</xdr:rowOff>
    </xdr:from>
    <xdr:to>
      <xdr:col>15</xdr:col>
      <xdr:colOff>101600</xdr:colOff>
      <xdr:row>58</xdr:row>
      <xdr:rowOff>41182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8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32309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115177</xdr:rowOff>
    </xdr:from>
    <xdr:to>
      <xdr:col>10</xdr:col>
      <xdr:colOff>165100</xdr:colOff>
      <xdr:row>58</xdr:row>
      <xdr:rowOff>45327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36454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8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149068</xdr:rowOff>
    </xdr:from>
    <xdr:to>
      <xdr:col>6</xdr:col>
      <xdr:colOff>38100</xdr:colOff>
      <xdr:row>58</xdr:row>
      <xdr:rowOff>79218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2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70345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1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59613</xdr:rowOff>
    </xdr:from>
    <xdr:to>
      <xdr:col>24</xdr:col>
      <xdr:colOff>62865</xdr:colOff>
      <xdr:row>79</xdr:row>
      <xdr:rowOff>9740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61113"/>
          <a:ext cx="1270" cy="1493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13567</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8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9740</xdr:rowOff>
    </xdr:from>
    <xdr:to>
      <xdr:col>24</xdr:col>
      <xdr:colOff>152400</xdr:colOff>
      <xdr:row>79</xdr:row>
      <xdr:rowOff>9740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5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6290</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36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59613</xdr:rowOff>
    </xdr:from>
    <xdr:to>
      <xdr:col>24</xdr:col>
      <xdr:colOff>152400</xdr:colOff>
      <xdr:row>70</xdr:row>
      <xdr:rowOff>59613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6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154369</xdr:rowOff>
    </xdr:from>
    <xdr:to>
      <xdr:col>24</xdr:col>
      <xdr:colOff>63500</xdr:colOff>
      <xdr:row>78</xdr:row>
      <xdr:rowOff>157074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27469"/>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10392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40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158965</xdr:rowOff>
    </xdr:from>
    <xdr:to>
      <xdr:col>24</xdr:col>
      <xdr:colOff>114300</xdr:colOff>
      <xdr:row>77</xdr:row>
      <xdr:rowOff>89115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18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157074</xdr:rowOff>
    </xdr:from>
    <xdr:to>
      <xdr:col>19</xdr:col>
      <xdr:colOff>177800</xdr:colOff>
      <xdr:row>79</xdr:row>
      <xdr:rowOff>4674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3017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162089</xdr:rowOff>
    </xdr:from>
    <xdr:to>
      <xdr:col>20</xdr:col>
      <xdr:colOff>38100</xdr:colOff>
      <xdr:row>77</xdr:row>
      <xdr:rowOff>92239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19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108767</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29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4674</xdr:rowOff>
    </xdr:from>
    <xdr:to>
      <xdr:col>15</xdr:col>
      <xdr:colOff>50800</xdr:colOff>
      <xdr:row>79</xdr:row>
      <xdr:rowOff>36564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9224"/>
          <a:ext cx="889000" cy="31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133514</xdr:rowOff>
    </xdr:from>
    <xdr:to>
      <xdr:col>15</xdr:col>
      <xdr:colOff>101600</xdr:colOff>
      <xdr:row>77</xdr:row>
      <xdr:rowOff>63664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16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80192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938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165799</xdr:rowOff>
    </xdr:from>
    <xdr:to>
      <xdr:col>10</xdr:col>
      <xdr:colOff>114300</xdr:colOff>
      <xdr:row>79</xdr:row>
      <xdr:rowOff>36564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38899"/>
          <a:ext cx="889000" cy="42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107417</xdr:rowOff>
    </xdr:from>
    <xdr:to>
      <xdr:col>10</xdr:col>
      <xdr:colOff>165100</xdr:colOff>
      <xdr:row>78</xdr:row>
      <xdr:rowOff>37567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54094</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91263</xdr:rowOff>
    </xdr:from>
    <xdr:to>
      <xdr:col>6</xdr:col>
      <xdr:colOff>38100</xdr:colOff>
      <xdr:row>78</xdr:row>
      <xdr:rowOff>21413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37940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103569</xdr:rowOff>
    </xdr:from>
    <xdr:to>
      <xdr:col>24</xdr:col>
      <xdr:colOff>114300</xdr:colOff>
      <xdr:row>79</xdr:row>
      <xdr:rowOff>33719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18496</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106274</xdr:rowOff>
    </xdr:from>
    <xdr:to>
      <xdr:col>20</xdr:col>
      <xdr:colOff>38100</xdr:colOff>
      <xdr:row>79</xdr:row>
      <xdr:rowOff>36424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27551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72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125324</xdr:rowOff>
    </xdr:from>
    <xdr:to>
      <xdr:col>15</xdr:col>
      <xdr:colOff>101600</xdr:colOff>
      <xdr:row>79</xdr:row>
      <xdr:rowOff>55474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46601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157214</xdr:rowOff>
    </xdr:from>
    <xdr:to>
      <xdr:col>10</xdr:col>
      <xdr:colOff>165100</xdr:colOff>
      <xdr:row>79</xdr:row>
      <xdr:rowOff>87364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3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78491</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830017" y="13623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114999</xdr:rowOff>
    </xdr:from>
    <xdr:to>
      <xdr:col>6</xdr:col>
      <xdr:colOff>38100</xdr:colOff>
      <xdr:row>79</xdr:row>
      <xdr:rowOff>45149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36276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8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137973</xdr:rowOff>
    </xdr:from>
    <xdr:to>
      <xdr:col>24</xdr:col>
      <xdr:colOff>62865</xdr:colOff>
      <xdr:row>98</xdr:row>
      <xdr:rowOff>25845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473"/>
          <a:ext cx="1270" cy="1259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29672</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3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25845</xdr:rowOff>
    </xdr:from>
    <xdr:to>
      <xdr:col>24</xdr:col>
      <xdr:colOff>152400</xdr:colOff>
      <xdr:row>98</xdr:row>
      <xdr:rowOff>25845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27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84650</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137973</xdr:rowOff>
    </xdr:from>
    <xdr:to>
      <xdr:col>24</xdr:col>
      <xdr:colOff>152400</xdr:colOff>
      <xdr:row>90</xdr:row>
      <xdr:rowOff>137973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150216</xdr:rowOff>
    </xdr:from>
    <xdr:to>
      <xdr:col>24</xdr:col>
      <xdr:colOff>63500</xdr:colOff>
      <xdr:row>97</xdr:row>
      <xdr:rowOff>32386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09416"/>
          <a:ext cx="838200" cy="5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24452</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40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1575</xdr:rowOff>
    </xdr:from>
    <xdr:to>
      <xdr:col>24</xdr:col>
      <xdr:colOff>114300</xdr:colOff>
      <xdr:row>95</xdr:row>
      <xdr:rowOff>103175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32386</xdr:rowOff>
    </xdr:from>
    <xdr:to>
      <xdr:col>19</xdr:col>
      <xdr:colOff>177800</xdr:colOff>
      <xdr:row>97</xdr:row>
      <xdr:rowOff>127939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63036"/>
          <a:ext cx="889000" cy="9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113728</xdr:rowOff>
    </xdr:from>
    <xdr:to>
      <xdr:col>20</xdr:col>
      <xdr:colOff>38100</xdr:colOff>
      <xdr:row>96</xdr:row>
      <xdr:rowOff>43878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60405</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127939</xdr:rowOff>
    </xdr:from>
    <xdr:to>
      <xdr:col>15</xdr:col>
      <xdr:colOff>50800</xdr:colOff>
      <xdr:row>98</xdr:row>
      <xdr:rowOff>37161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758589"/>
          <a:ext cx="889000" cy="8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149898</xdr:rowOff>
    </xdr:from>
    <xdr:to>
      <xdr:col>15</xdr:col>
      <xdr:colOff>101600</xdr:colOff>
      <xdr:row>95</xdr:row>
      <xdr:rowOff>80048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96575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37161</xdr:rowOff>
    </xdr:from>
    <xdr:to>
      <xdr:col>10</xdr:col>
      <xdr:colOff>114300</xdr:colOff>
      <xdr:row>98</xdr:row>
      <xdr:rowOff>78360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839261"/>
          <a:ext cx="889000" cy="4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94348</xdr:rowOff>
    </xdr:from>
    <xdr:to>
      <xdr:col>10</xdr:col>
      <xdr:colOff>165100</xdr:colOff>
      <xdr:row>96</xdr:row>
      <xdr:rowOff>24498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41025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1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141833</xdr:rowOff>
    </xdr:from>
    <xdr:to>
      <xdr:col>6</xdr:col>
      <xdr:colOff>38100</xdr:colOff>
      <xdr:row>96</xdr:row>
      <xdr:rowOff>71983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88510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99416</xdr:rowOff>
    </xdr:from>
    <xdr:to>
      <xdr:col>24</xdr:col>
      <xdr:colOff>114300</xdr:colOff>
      <xdr:row>97</xdr:row>
      <xdr:rowOff>29566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5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77843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153036</xdr:rowOff>
    </xdr:from>
    <xdr:to>
      <xdr:col>20</xdr:col>
      <xdr:colOff>38100</xdr:colOff>
      <xdr:row>97</xdr:row>
      <xdr:rowOff>83186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74313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77139</xdr:rowOff>
    </xdr:from>
    <xdr:to>
      <xdr:col>15</xdr:col>
      <xdr:colOff>101600</xdr:colOff>
      <xdr:row>98</xdr:row>
      <xdr:rowOff>7289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0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169866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157811</xdr:rowOff>
    </xdr:from>
    <xdr:to>
      <xdr:col>10</xdr:col>
      <xdr:colOff>165100</xdr:colOff>
      <xdr:row>98</xdr:row>
      <xdr:rowOff>87961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79088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8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27560</xdr:rowOff>
    </xdr:from>
    <xdr:to>
      <xdr:col>6</xdr:col>
      <xdr:colOff>38100</xdr:colOff>
      <xdr:row>98</xdr:row>
      <xdr:rowOff>129160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120287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51087</xdr:rowOff>
    </xdr:from>
    <xdr:to>
      <xdr:col>54</xdr:col>
      <xdr:colOff>189865</xdr:colOff>
      <xdr:row>37</xdr:row>
      <xdr:rowOff>158762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6037"/>
          <a:ext cx="1270" cy="113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162589</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0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158762</xdr:rowOff>
    </xdr:from>
    <xdr:to>
      <xdr:col>55</xdr:col>
      <xdr:colOff>88900</xdr:colOff>
      <xdr:row>37</xdr:row>
      <xdr:rowOff>158762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02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169214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51087</xdr:rowOff>
    </xdr:from>
    <xdr:to>
      <xdr:col>55</xdr:col>
      <xdr:colOff>88900</xdr:colOff>
      <xdr:row>31</xdr:row>
      <xdr:rowOff>51087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47578</xdr:rowOff>
    </xdr:from>
    <xdr:to>
      <xdr:col>55</xdr:col>
      <xdr:colOff>0</xdr:colOff>
      <xdr:row>37</xdr:row>
      <xdr:rowOff>62967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391228"/>
          <a:ext cx="838200" cy="1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57123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578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34246</xdr:rowOff>
    </xdr:from>
    <xdr:to>
      <xdr:col>55</xdr:col>
      <xdr:colOff>50800</xdr:colOff>
      <xdr:row>36</xdr:row>
      <xdr:rowOff>135846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13052</xdr:rowOff>
    </xdr:from>
    <xdr:to>
      <xdr:col>50</xdr:col>
      <xdr:colOff>114300</xdr:colOff>
      <xdr:row>37</xdr:row>
      <xdr:rowOff>62967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56702"/>
          <a:ext cx="889000" cy="4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54176</xdr:rowOff>
    </xdr:from>
    <xdr:to>
      <xdr:col>50</xdr:col>
      <xdr:colOff>165100</xdr:colOff>
      <xdr:row>36</xdr:row>
      <xdr:rowOff>155776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853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26341</xdr:rowOff>
    </xdr:from>
    <xdr:to>
      <xdr:col>45</xdr:col>
      <xdr:colOff>177800</xdr:colOff>
      <xdr:row>37</xdr:row>
      <xdr:rowOff>13052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027091"/>
          <a:ext cx="889000" cy="32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91399</xdr:rowOff>
    </xdr:from>
    <xdr:to>
      <xdr:col>46</xdr:col>
      <xdr:colOff>38100</xdr:colOff>
      <xdr:row>37</xdr:row>
      <xdr:rowOff>21549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38076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26341</xdr:rowOff>
    </xdr:from>
    <xdr:to>
      <xdr:col>41</xdr:col>
      <xdr:colOff>50800</xdr:colOff>
      <xdr:row>37</xdr:row>
      <xdr:rowOff>139388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027091"/>
          <a:ext cx="889000" cy="45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58972</xdr:rowOff>
    </xdr:from>
    <xdr:to>
      <xdr:col>41</xdr:col>
      <xdr:colOff>101600</xdr:colOff>
      <xdr:row>34</xdr:row>
      <xdr:rowOff>160572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5649</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66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69309</xdr:rowOff>
    </xdr:from>
    <xdr:to>
      <xdr:col>36</xdr:col>
      <xdr:colOff>165100</xdr:colOff>
      <xdr:row>37</xdr:row>
      <xdr:rowOff>170909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15986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168228</xdr:rowOff>
    </xdr:from>
    <xdr:to>
      <xdr:col>55</xdr:col>
      <xdr:colOff>50800</xdr:colOff>
      <xdr:row>37</xdr:row>
      <xdr:rowOff>98378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4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83155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5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12167</xdr:rowOff>
    </xdr:from>
    <xdr:to>
      <xdr:col>50</xdr:col>
      <xdr:colOff>165100</xdr:colOff>
      <xdr:row>37</xdr:row>
      <xdr:rowOff>113767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55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104894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133702</xdr:rowOff>
    </xdr:from>
    <xdr:to>
      <xdr:col>46</xdr:col>
      <xdr:colOff>38100</xdr:colOff>
      <xdr:row>37</xdr:row>
      <xdr:rowOff>63852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0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54979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39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146991</xdr:rowOff>
    </xdr:from>
    <xdr:to>
      <xdr:col>41</xdr:col>
      <xdr:colOff>101600</xdr:colOff>
      <xdr:row>35</xdr:row>
      <xdr:rowOff>77141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97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68268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88588</xdr:rowOff>
    </xdr:from>
    <xdr:to>
      <xdr:col>36</xdr:col>
      <xdr:colOff>165100</xdr:colOff>
      <xdr:row>38</xdr:row>
      <xdr:rowOff>18738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9865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4426</xdr:rowOff>
    </xdr:from>
    <xdr:to>
      <xdr:col>54</xdr:col>
      <xdr:colOff>189865</xdr:colOff>
      <xdr:row>58</xdr:row>
      <xdr:rowOff>143731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8376"/>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147558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143731</xdr:rowOff>
    </xdr:from>
    <xdr:to>
      <xdr:col>55</xdr:col>
      <xdr:colOff>88900</xdr:colOff>
      <xdr:row>58</xdr:row>
      <xdr:rowOff>143731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87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122553</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23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4426</xdr:rowOff>
    </xdr:from>
    <xdr:to>
      <xdr:col>55</xdr:col>
      <xdr:colOff>88900</xdr:colOff>
      <xdr:row>51</xdr:row>
      <xdr:rowOff>4426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8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92224</xdr:rowOff>
    </xdr:from>
    <xdr:to>
      <xdr:col>55</xdr:col>
      <xdr:colOff>0</xdr:colOff>
      <xdr:row>58</xdr:row>
      <xdr:rowOff>143731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036324"/>
          <a:ext cx="838200" cy="5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156826</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86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133949</xdr:rowOff>
    </xdr:from>
    <xdr:to>
      <xdr:col>55</xdr:col>
      <xdr:colOff>50800</xdr:colOff>
      <xdr:row>57</xdr:row>
      <xdr:rowOff>64099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3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85800</xdr:rowOff>
    </xdr:from>
    <xdr:to>
      <xdr:col>50</xdr:col>
      <xdr:colOff>114300</xdr:colOff>
      <xdr:row>58</xdr:row>
      <xdr:rowOff>92224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9900"/>
          <a:ext cx="889000" cy="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146024</xdr:rowOff>
    </xdr:from>
    <xdr:to>
      <xdr:col>50</xdr:col>
      <xdr:colOff>165100</xdr:colOff>
      <xdr:row>57</xdr:row>
      <xdr:rowOff>76174</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4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92701</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5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85800</xdr:rowOff>
    </xdr:from>
    <xdr:to>
      <xdr:col>45</xdr:col>
      <xdr:colOff>177800</xdr:colOff>
      <xdr:row>58</xdr:row>
      <xdr:rowOff>126415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9900"/>
          <a:ext cx="8890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9111</xdr:rowOff>
    </xdr:from>
    <xdr:to>
      <xdr:col>46</xdr:col>
      <xdr:colOff>38100</xdr:colOff>
      <xdr:row>57</xdr:row>
      <xdr:rowOff>110711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8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127238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5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101467</xdr:rowOff>
    </xdr:from>
    <xdr:to>
      <xdr:col>41</xdr:col>
      <xdr:colOff>50800</xdr:colOff>
      <xdr:row>58</xdr:row>
      <xdr:rowOff>126415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5567"/>
          <a:ext cx="889000" cy="2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61338</xdr:rowOff>
    </xdr:from>
    <xdr:to>
      <xdr:col>41</xdr:col>
      <xdr:colOff>101600</xdr:colOff>
      <xdr:row>56</xdr:row>
      <xdr:rowOff>162938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8015</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3312</xdr:rowOff>
    </xdr:from>
    <xdr:to>
      <xdr:col>36</xdr:col>
      <xdr:colOff>165100</xdr:colOff>
      <xdr:row>57</xdr:row>
      <xdr:rowOff>104912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121439</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92931</xdr:rowOff>
    </xdr:from>
    <xdr:to>
      <xdr:col>55</xdr:col>
      <xdr:colOff>50800</xdr:colOff>
      <xdr:row>59</xdr:row>
      <xdr:rowOff>23081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7858</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5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41424</xdr:rowOff>
    </xdr:from>
    <xdr:to>
      <xdr:col>50</xdr:col>
      <xdr:colOff>165100</xdr:colOff>
      <xdr:row>58</xdr:row>
      <xdr:rowOff>143024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134151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7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35000</xdr:rowOff>
    </xdr:from>
    <xdr:to>
      <xdr:col>46</xdr:col>
      <xdr:colOff>38100</xdr:colOff>
      <xdr:row>58</xdr:row>
      <xdr:rowOff>136600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127727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7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75615</xdr:rowOff>
    </xdr:from>
    <xdr:to>
      <xdr:col>41</xdr:col>
      <xdr:colOff>101600</xdr:colOff>
      <xdr:row>59</xdr:row>
      <xdr:rowOff>5765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168342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11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50667</xdr:rowOff>
    </xdr:from>
    <xdr:to>
      <xdr:col>36</xdr:col>
      <xdr:colOff>165100</xdr:colOff>
      <xdr:row>58</xdr:row>
      <xdr:rowOff>152267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143394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8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10089</xdr:rowOff>
    </xdr:from>
    <xdr:to>
      <xdr:col>54</xdr:col>
      <xdr:colOff>189865</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83039"/>
          <a:ext cx="1270" cy="121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128216</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58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10089</xdr:rowOff>
    </xdr:from>
    <xdr:to>
      <xdr:col>55</xdr:col>
      <xdr:colOff>88900</xdr:colOff>
      <xdr:row>71</xdr:row>
      <xdr:rowOff>10089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83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13542</xdr:rowOff>
    </xdr:from>
    <xdr:to>
      <xdr:col>55</xdr:col>
      <xdr:colOff>0</xdr:colOff>
      <xdr:row>78</xdr:row>
      <xdr:rowOff>19479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386642"/>
          <a:ext cx="838200" cy="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4746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3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153319</xdr:rowOff>
    </xdr:from>
    <xdr:to>
      <xdr:col>55</xdr:col>
      <xdr:colOff>50800</xdr:colOff>
      <xdr:row>77</xdr:row>
      <xdr:rowOff>83469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1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13542</xdr:rowOff>
    </xdr:from>
    <xdr:to>
      <xdr:col>50</xdr:col>
      <xdr:colOff>114300</xdr:colOff>
      <xdr:row>78</xdr:row>
      <xdr:rowOff>23823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386642"/>
          <a:ext cx="889000" cy="1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144793</xdr:rowOff>
    </xdr:from>
    <xdr:to>
      <xdr:col>50</xdr:col>
      <xdr:colOff>165100</xdr:colOff>
      <xdr:row>77</xdr:row>
      <xdr:rowOff>74943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1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91470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29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22022</xdr:rowOff>
    </xdr:from>
    <xdr:to>
      <xdr:col>45</xdr:col>
      <xdr:colOff>177800</xdr:colOff>
      <xdr:row>78</xdr:row>
      <xdr:rowOff>23823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395122"/>
          <a:ext cx="889000" cy="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7953</xdr:rowOff>
    </xdr:from>
    <xdr:to>
      <xdr:col>46</xdr:col>
      <xdr:colOff>38100</xdr:colOff>
      <xdr:row>77</xdr:row>
      <xdr:rowOff>109553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0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126080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8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22022</xdr:rowOff>
    </xdr:from>
    <xdr:to>
      <xdr:col>41</xdr:col>
      <xdr:colOff>50800</xdr:colOff>
      <xdr:row>78</xdr:row>
      <xdr:rowOff>23692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395122"/>
          <a:ext cx="8890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61080</xdr:rowOff>
    </xdr:from>
    <xdr:to>
      <xdr:col>41</xdr:col>
      <xdr:colOff>101600</xdr:colOff>
      <xdr:row>76</xdr:row>
      <xdr:rowOff>162680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7756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141381</xdr:rowOff>
    </xdr:from>
    <xdr:to>
      <xdr:col>36</xdr:col>
      <xdr:colOff>165100</xdr:colOff>
      <xdr:row>77</xdr:row>
      <xdr:rowOff>71531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71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88058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4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140129</xdr:rowOff>
    </xdr:from>
    <xdr:to>
      <xdr:col>55</xdr:col>
      <xdr:colOff>50800</xdr:colOff>
      <xdr:row>78</xdr:row>
      <xdr:rowOff>70279</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3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55056</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2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134192</xdr:rowOff>
    </xdr:from>
    <xdr:to>
      <xdr:col>50</xdr:col>
      <xdr:colOff>165100</xdr:colOff>
      <xdr:row>78</xdr:row>
      <xdr:rowOff>64342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3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55469</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42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144473</xdr:rowOff>
    </xdr:from>
    <xdr:to>
      <xdr:col>46</xdr:col>
      <xdr:colOff>38100</xdr:colOff>
      <xdr:row>78</xdr:row>
      <xdr:rowOff>74623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65750</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61017" y="1343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142672</xdr:rowOff>
    </xdr:from>
    <xdr:to>
      <xdr:col>41</xdr:col>
      <xdr:colOff>101600</xdr:colOff>
      <xdr:row>78</xdr:row>
      <xdr:rowOff>72822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4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78</xdr:row>
      <xdr:rowOff>63949</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2017" y="134370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144342</xdr:rowOff>
    </xdr:from>
    <xdr:to>
      <xdr:col>36</xdr:col>
      <xdr:colOff>165100</xdr:colOff>
      <xdr:row>78</xdr:row>
      <xdr:rowOff>74492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65619</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3017" y="134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27068</xdr:rowOff>
    </xdr:from>
    <xdr:to>
      <xdr:col>54</xdr:col>
      <xdr:colOff>189865</xdr:colOff>
      <xdr:row>98</xdr:row>
      <xdr:rowOff>130397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57568"/>
          <a:ext cx="1270" cy="1474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134224</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130397</xdr:rowOff>
    </xdr:from>
    <xdr:to>
      <xdr:col>55</xdr:col>
      <xdr:colOff>88900</xdr:colOff>
      <xdr:row>98</xdr:row>
      <xdr:rowOff>130397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2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145195</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2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27068</xdr:rowOff>
    </xdr:from>
    <xdr:to>
      <xdr:col>55</xdr:col>
      <xdr:colOff>88900</xdr:colOff>
      <xdr:row>90</xdr:row>
      <xdr:rowOff>27068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163840</xdr:rowOff>
    </xdr:from>
    <xdr:to>
      <xdr:col>55</xdr:col>
      <xdr:colOff>0</xdr:colOff>
      <xdr:row>98</xdr:row>
      <xdr:rowOff>90308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94490"/>
          <a:ext cx="838200" cy="9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78928</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56051</xdr:rowOff>
    </xdr:from>
    <xdr:to>
      <xdr:col>55</xdr:col>
      <xdr:colOff>50800</xdr:colOff>
      <xdr:row>96</xdr:row>
      <xdr:rowOff>157651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1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140074</xdr:rowOff>
    </xdr:from>
    <xdr:to>
      <xdr:col>50</xdr:col>
      <xdr:colOff>114300</xdr:colOff>
      <xdr:row>97</xdr:row>
      <xdr:rowOff>163840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70724"/>
          <a:ext cx="889000" cy="2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97991</xdr:rowOff>
    </xdr:from>
    <xdr:to>
      <xdr:col>50</xdr:col>
      <xdr:colOff>165100</xdr:colOff>
      <xdr:row>97</xdr:row>
      <xdr:rowOff>28141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44668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140074</xdr:rowOff>
    </xdr:from>
    <xdr:to>
      <xdr:col>45</xdr:col>
      <xdr:colOff>177800</xdr:colOff>
      <xdr:row>98</xdr:row>
      <xdr:rowOff>75767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70724"/>
          <a:ext cx="889000" cy="10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139855</xdr:rowOff>
    </xdr:from>
    <xdr:to>
      <xdr:col>46</xdr:col>
      <xdr:colOff>38100</xdr:colOff>
      <xdr:row>97</xdr:row>
      <xdr:rowOff>70005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86532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7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30026</xdr:rowOff>
    </xdr:from>
    <xdr:to>
      <xdr:col>41</xdr:col>
      <xdr:colOff>50800</xdr:colOff>
      <xdr:row>98</xdr:row>
      <xdr:rowOff>75767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32126"/>
          <a:ext cx="889000" cy="4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36489</xdr:rowOff>
    </xdr:from>
    <xdr:to>
      <xdr:col>41</xdr:col>
      <xdr:colOff>101600</xdr:colOff>
      <xdr:row>96</xdr:row>
      <xdr:rowOff>138089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154616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162089</xdr:rowOff>
    </xdr:from>
    <xdr:to>
      <xdr:col>36</xdr:col>
      <xdr:colOff>165100</xdr:colOff>
      <xdr:row>97</xdr:row>
      <xdr:rowOff>92239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2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108766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9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39508</xdr:rowOff>
    </xdr:from>
    <xdr:to>
      <xdr:col>55</xdr:col>
      <xdr:colOff>50800</xdr:colOff>
      <xdr:row>98</xdr:row>
      <xdr:rowOff>141108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4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125885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5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113040</xdr:rowOff>
    </xdr:from>
    <xdr:to>
      <xdr:col>50</xdr:col>
      <xdr:colOff>165100</xdr:colOff>
      <xdr:row>98</xdr:row>
      <xdr:rowOff>43190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34317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36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89274</xdr:rowOff>
    </xdr:from>
    <xdr:to>
      <xdr:col>46</xdr:col>
      <xdr:colOff>38100</xdr:colOff>
      <xdr:row>98</xdr:row>
      <xdr:rowOff>19424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81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24967</xdr:rowOff>
    </xdr:from>
    <xdr:to>
      <xdr:col>41</xdr:col>
      <xdr:colOff>101600</xdr:colOff>
      <xdr:row>98</xdr:row>
      <xdr:rowOff>126567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117694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1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150676</xdr:rowOff>
    </xdr:from>
    <xdr:to>
      <xdr:col>36</xdr:col>
      <xdr:colOff>165100</xdr:colOff>
      <xdr:row>98</xdr:row>
      <xdr:rowOff>80826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71953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86564</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1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162492</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7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33241</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86564</xdr:rowOff>
    </xdr:from>
    <xdr:to>
      <xdr:col>86</xdr:col>
      <xdr:colOff>25400</xdr:colOff>
      <xdr:row>31</xdr:row>
      <xdr:rowOff>86564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137181</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52281"/>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79942</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57066</xdr:rowOff>
    </xdr:from>
    <xdr:to>
      <xdr:col>85</xdr:col>
      <xdr:colOff>177800</xdr:colOff>
      <xdr:row>38</xdr:row>
      <xdr:rowOff>158666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72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139549</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54649"/>
          <a:ext cx="889000"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43600</xdr:rowOff>
    </xdr:from>
    <xdr:to>
      <xdr:col>81</xdr:col>
      <xdr:colOff>101600</xdr:colOff>
      <xdr:row>38</xdr:row>
      <xdr:rowOff>145200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161727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33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126226</xdr:rowOff>
    </xdr:from>
    <xdr:to>
      <xdr:col>76</xdr:col>
      <xdr:colOff>114300</xdr:colOff>
      <xdr:row>38</xdr:row>
      <xdr:rowOff>139549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41326"/>
          <a:ext cx="889000" cy="1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45982</xdr:rowOff>
    </xdr:from>
    <xdr:to>
      <xdr:col>76</xdr:col>
      <xdr:colOff>165100</xdr:colOff>
      <xdr:row>38</xdr:row>
      <xdr:rowOff>147582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164109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33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126226</xdr:rowOff>
    </xdr:from>
    <xdr:to>
      <xdr:col>71</xdr:col>
      <xdr:colOff>177800</xdr:colOff>
      <xdr:row>38</xdr:row>
      <xdr:rowOff>131141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41326"/>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64906</xdr:rowOff>
    </xdr:from>
    <xdr:to>
      <xdr:col>72</xdr:col>
      <xdr:colOff>38100</xdr:colOff>
      <xdr:row>38</xdr:row>
      <xdr:rowOff>166506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8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11583</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35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61153</xdr:rowOff>
    </xdr:from>
    <xdr:to>
      <xdr:col>67</xdr:col>
      <xdr:colOff>101600</xdr:colOff>
      <xdr:row>38</xdr:row>
      <xdr:rowOff>162753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7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7829</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428" y="6351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86381</xdr:rowOff>
    </xdr:from>
    <xdr:to>
      <xdr:col>85</xdr:col>
      <xdr:colOff>177800</xdr:colOff>
      <xdr:row>39</xdr:row>
      <xdr:rowOff>16531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60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35492</xdr:rowOff>
    </xdr:from>
    <xdr:ext cx="378565"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5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88749</xdr:rowOff>
    </xdr:from>
    <xdr:to>
      <xdr:col>76</xdr:col>
      <xdr:colOff>165100</xdr:colOff>
      <xdr:row>39</xdr:row>
      <xdr:rowOff>18899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6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10026</xdr:rowOff>
    </xdr:from>
    <xdr:ext cx="313932"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35333" y="66965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75426</xdr:rowOff>
    </xdr:from>
    <xdr:to>
      <xdr:col>72</xdr:col>
      <xdr:colOff>38100</xdr:colOff>
      <xdr:row>39</xdr:row>
      <xdr:rowOff>5576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168153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8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80341</xdr:rowOff>
    </xdr:from>
    <xdr:to>
      <xdr:col>67</xdr:col>
      <xdr:colOff>101600</xdr:colOff>
      <xdr:row>39</xdr:row>
      <xdr:rowOff>10491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1618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8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151395</xdr:rowOff>
    </xdr:from>
    <xdr:to>
      <xdr:col>85</xdr:col>
      <xdr:colOff>126364</xdr:colOff>
      <xdr:row>78</xdr:row>
      <xdr:rowOff>53412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324345"/>
          <a:ext cx="1269" cy="1102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57239</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43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53412</xdr:rowOff>
    </xdr:from>
    <xdr:to>
      <xdr:col>86</xdr:col>
      <xdr:colOff>25400</xdr:colOff>
      <xdr:row>78</xdr:row>
      <xdr:rowOff>53412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42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98072</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2099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151395</xdr:rowOff>
    </xdr:from>
    <xdr:to>
      <xdr:col>86</xdr:col>
      <xdr:colOff>25400</xdr:colOff>
      <xdr:row>71</xdr:row>
      <xdr:rowOff>151395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32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84506</xdr:rowOff>
    </xdr:from>
    <xdr:to>
      <xdr:col>85</xdr:col>
      <xdr:colOff>127000</xdr:colOff>
      <xdr:row>77</xdr:row>
      <xdr:rowOff>86592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5481300" y="13286156"/>
          <a:ext cx="8382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147319</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006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124442</xdr:rowOff>
    </xdr:from>
    <xdr:to>
      <xdr:col>85</xdr:col>
      <xdr:colOff>177800</xdr:colOff>
      <xdr:row>77</xdr:row>
      <xdr:rowOff>54592</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5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84506</xdr:rowOff>
    </xdr:from>
    <xdr:to>
      <xdr:col>81</xdr:col>
      <xdr:colOff>50800</xdr:colOff>
      <xdr:row>77</xdr:row>
      <xdr:rowOff>92960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286156"/>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131753</xdr:rowOff>
    </xdr:from>
    <xdr:to>
      <xdr:col>81</xdr:col>
      <xdr:colOff>101600</xdr:colOff>
      <xdr:row>77</xdr:row>
      <xdr:rowOff>61903</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78430</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293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92960</xdr:rowOff>
    </xdr:from>
    <xdr:to>
      <xdr:col>76</xdr:col>
      <xdr:colOff>114300</xdr:colOff>
      <xdr:row>77</xdr:row>
      <xdr:rowOff>100600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94610"/>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142639</xdr:rowOff>
    </xdr:from>
    <xdr:to>
      <xdr:col>76</xdr:col>
      <xdr:colOff>165100</xdr:colOff>
      <xdr:row>77</xdr:row>
      <xdr:rowOff>72789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7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89316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294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100600</xdr:rowOff>
    </xdr:from>
    <xdr:to>
      <xdr:col>71</xdr:col>
      <xdr:colOff>177800</xdr:colOff>
      <xdr:row>77</xdr:row>
      <xdr:rowOff>104102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02250"/>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167086</xdr:rowOff>
    </xdr:from>
    <xdr:to>
      <xdr:col>72</xdr:col>
      <xdr:colOff>38100</xdr:colOff>
      <xdr:row>77</xdr:row>
      <xdr:rowOff>97236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113763</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21614</xdr:rowOff>
    </xdr:from>
    <xdr:to>
      <xdr:col>67</xdr:col>
      <xdr:colOff>101600</xdr:colOff>
      <xdr:row>77</xdr:row>
      <xdr:rowOff>123214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139741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35792</xdr:rowOff>
    </xdr:from>
    <xdr:to>
      <xdr:col>85</xdr:col>
      <xdr:colOff>177800</xdr:colOff>
      <xdr:row>77</xdr:row>
      <xdr:rowOff>137392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14219</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33706</xdr:rowOff>
    </xdr:from>
    <xdr:to>
      <xdr:col>81</xdr:col>
      <xdr:colOff>101600</xdr:colOff>
      <xdr:row>77</xdr:row>
      <xdr:rowOff>135306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3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126433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32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42160</xdr:rowOff>
    </xdr:from>
    <xdr:to>
      <xdr:col>76</xdr:col>
      <xdr:colOff>165100</xdr:colOff>
      <xdr:row>77</xdr:row>
      <xdr:rowOff>143760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134887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49800</xdr:rowOff>
    </xdr:from>
    <xdr:to>
      <xdr:col>72</xdr:col>
      <xdr:colOff>38100</xdr:colOff>
      <xdr:row>77</xdr:row>
      <xdr:rowOff>151400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142527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34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53302</xdr:rowOff>
    </xdr:from>
    <xdr:to>
      <xdr:col>67</xdr:col>
      <xdr:colOff>101600</xdr:colOff>
      <xdr:row>77</xdr:row>
      <xdr:rowOff>154902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146029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34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121791</xdr:rowOff>
    </xdr:from>
    <xdr:to>
      <xdr:col>85</xdr:col>
      <xdr:colOff>126364</xdr:colOff>
      <xdr:row>98</xdr:row>
      <xdr:rowOff>123245</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723741"/>
          <a:ext cx="1269" cy="1201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127072</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2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123245</xdr:rowOff>
    </xdr:from>
    <xdr:to>
      <xdr:col>86</xdr:col>
      <xdr:colOff>25400</xdr:colOff>
      <xdr:row>98</xdr:row>
      <xdr:rowOff>123245</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2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68468</xdr:rowOff>
    </xdr:from>
    <xdr:ext cx="599010"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49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121791</xdr:rowOff>
    </xdr:from>
    <xdr:to>
      <xdr:col>86</xdr:col>
      <xdr:colOff>25400</xdr:colOff>
      <xdr:row>91</xdr:row>
      <xdr:rowOff>121791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72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125924</xdr:rowOff>
    </xdr:from>
    <xdr:to>
      <xdr:col>85</xdr:col>
      <xdr:colOff>127000</xdr:colOff>
      <xdr:row>97</xdr:row>
      <xdr:rowOff>164827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5481300" y="16756574"/>
          <a:ext cx="838200" cy="3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81583</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540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58706</xdr:rowOff>
    </xdr:from>
    <xdr:to>
      <xdr:col>85</xdr:col>
      <xdr:colOff>177800</xdr:colOff>
      <xdr:row>97</xdr:row>
      <xdr:rowOff>160306</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68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25194</xdr:rowOff>
    </xdr:from>
    <xdr:to>
      <xdr:col>81</xdr:col>
      <xdr:colOff>50800</xdr:colOff>
      <xdr:row>97</xdr:row>
      <xdr:rowOff>125924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4592300" y="16655844"/>
          <a:ext cx="889000" cy="10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39861</xdr:rowOff>
    </xdr:from>
    <xdr:to>
      <xdr:col>81</xdr:col>
      <xdr:colOff>101600</xdr:colOff>
      <xdr:row>97</xdr:row>
      <xdr:rowOff>141461</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157988</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4111" y="1644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25194</xdr:rowOff>
    </xdr:from>
    <xdr:to>
      <xdr:col>76</xdr:col>
      <xdr:colOff>114300</xdr:colOff>
      <xdr:row>98</xdr:row>
      <xdr:rowOff>26076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655844"/>
          <a:ext cx="889000" cy="17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30342</xdr:rowOff>
    </xdr:from>
    <xdr:to>
      <xdr:col>76</xdr:col>
      <xdr:colOff>165100</xdr:colOff>
      <xdr:row>97</xdr:row>
      <xdr:rowOff>131942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123069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5111" y="16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17235</xdr:rowOff>
    </xdr:from>
    <xdr:to>
      <xdr:col>71</xdr:col>
      <xdr:colOff>177800</xdr:colOff>
      <xdr:row>98</xdr:row>
      <xdr:rowOff>26076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814300" y="16819335"/>
          <a:ext cx="889000" cy="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135365</xdr:rowOff>
    </xdr:from>
    <xdr:to>
      <xdr:col>72</xdr:col>
      <xdr:colOff>38100</xdr:colOff>
      <xdr:row>98</xdr:row>
      <xdr:rowOff>65515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82042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6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114027</xdr:rowOff>
    </xdr:from>
    <xdr:to>
      <xdr:col>85</xdr:col>
      <xdr:colOff>177800</xdr:colOff>
      <xdr:row>98</xdr:row>
      <xdr:rowOff>44177</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74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92454</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723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75124</xdr:rowOff>
    </xdr:from>
    <xdr:to>
      <xdr:col>81</xdr:col>
      <xdr:colOff>101600</xdr:colOff>
      <xdr:row>98</xdr:row>
      <xdr:rowOff>5274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70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167851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79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145844</xdr:rowOff>
    </xdr:from>
    <xdr:to>
      <xdr:col>76</xdr:col>
      <xdr:colOff>165100</xdr:colOff>
      <xdr:row>97</xdr:row>
      <xdr:rowOff>75994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60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92521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3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146726</xdr:rowOff>
    </xdr:from>
    <xdr:to>
      <xdr:col>72</xdr:col>
      <xdr:colOff>38100</xdr:colOff>
      <xdr:row>98</xdr:row>
      <xdr:rowOff>76876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7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68003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137885</xdr:rowOff>
    </xdr:from>
    <xdr:to>
      <xdr:col>67</xdr:col>
      <xdr:colOff>101600</xdr:colOff>
      <xdr:row>98</xdr:row>
      <xdr:rowOff>68035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84562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107658</xdr:rowOff>
    </xdr:from>
    <xdr:to>
      <xdr:col>116</xdr:col>
      <xdr:colOff>62864</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51158"/>
          <a:ext cx="1269" cy="147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54335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2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107658</xdr:rowOff>
    </xdr:from>
    <xdr:to>
      <xdr:col>116</xdr:col>
      <xdr:colOff>152400</xdr:colOff>
      <xdr:row>30</xdr:row>
      <xdr:rowOff>107658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5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168889</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410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146012</xdr:rowOff>
    </xdr:from>
    <xdr:to>
      <xdr:col>116</xdr:col>
      <xdr:colOff>114300</xdr:colOff>
      <xdr:row>38</xdr:row>
      <xdr:rowOff>76162</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48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164643</xdr:rowOff>
    </xdr:from>
    <xdr:to>
      <xdr:col>112</xdr:col>
      <xdr:colOff>38100</xdr:colOff>
      <xdr:row>38</xdr:row>
      <xdr:rowOff>94793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111320</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169443</xdr:rowOff>
    </xdr:from>
    <xdr:to>
      <xdr:col>107</xdr:col>
      <xdr:colOff>101600</xdr:colOff>
      <xdr:row>38</xdr:row>
      <xdr:rowOff>99593</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116121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8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29862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37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124981</xdr:rowOff>
    </xdr:from>
    <xdr:to>
      <xdr:col>98</xdr:col>
      <xdr:colOff>38100</xdr:colOff>
      <xdr:row>39</xdr:row>
      <xdr:rowOff>55131</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64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71658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41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103875</xdr:rowOff>
    </xdr:from>
    <xdr:to>
      <xdr:col>116</xdr:col>
      <xdr:colOff>63500</xdr:colOff>
      <xdr:row>59</xdr:row>
      <xdr:rowOff>45288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533625"/>
          <a:ext cx="838200" cy="62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29641</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973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51214</xdr:rowOff>
    </xdr:from>
    <xdr:to>
      <xdr:col>116</xdr:col>
      <xdr:colOff>114300</xdr:colOff>
      <xdr:row>58</xdr:row>
      <xdr:rowOff>152814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9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45288</xdr:rowOff>
    </xdr:from>
    <xdr:to>
      <xdr:col>111</xdr:col>
      <xdr:colOff>177800</xdr:colOff>
      <xdr:row>59</xdr:row>
      <xdr:rowOff>46464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160838"/>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82695</xdr:rowOff>
    </xdr:from>
    <xdr:to>
      <xdr:col>112</xdr:col>
      <xdr:colOff>38100</xdr:colOff>
      <xdr:row>59</xdr:row>
      <xdr:rowOff>12845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2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29372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8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46300</xdr:rowOff>
    </xdr:from>
    <xdr:to>
      <xdr:col>107</xdr:col>
      <xdr:colOff>50800</xdr:colOff>
      <xdr:row>59</xdr:row>
      <xdr:rowOff>46464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1850"/>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70416</xdr:rowOff>
    </xdr:from>
    <xdr:to>
      <xdr:col>107</xdr:col>
      <xdr:colOff>101600</xdr:colOff>
      <xdr:row>59</xdr:row>
      <xdr:rowOff>566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17093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8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160339</xdr:rowOff>
    </xdr:from>
    <xdr:to>
      <xdr:col>102</xdr:col>
      <xdr:colOff>114300</xdr:colOff>
      <xdr:row>59</xdr:row>
      <xdr:rowOff>46300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04439"/>
          <a:ext cx="889000" cy="5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128088</xdr:rowOff>
    </xdr:from>
    <xdr:to>
      <xdr:col>102</xdr:col>
      <xdr:colOff>165100</xdr:colOff>
      <xdr:row>59</xdr:row>
      <xdr:rowOff>58238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74765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163032</xdr:rowOff>
    </xdr:from>
    <xdr:to>
      <xdr:col>98</xdr:col>
      <xdr:colOff>38100</xdr:colOff>
      <xdr:row>59</xdr:row>
      <xdr:rowOff>93182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107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84309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19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53075</xdr:rowOff>
    </xdr:from>
    <xdr:to>
      <xdr:col>116</xdr:col>
      <xdr:colOff>114300</xdr:colOff>
      <xdr:row>55</xdr:row>
      <xdr:rowOff>154675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48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75952</xdr:rowOff>
    </xdr:from>
    <xdr:ext cx="534377"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33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165938</xdr:rowOff>
    </xdr:from>
    <xdr:to>
      <xdr:col>112</xdr:col>
      <xdr:colOff>38100</xdr:colOff>
      <xdr:row>59</xdr:row>
      <xdr:rowOff>96088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1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87215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2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167114</xdr:rowOff>
    </xdr:from>
    <xdr:to>
      <xdr:col>107</xdr:col>
      <xdr:colOff>101600</xdr:colOff>
      <xdr:row>59</xdr:row>
      <xdr:rowOff>97264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88391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20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166950</xdr:rowOff>
    </xdr:from>
    <xdr:to>
      <xdr:col>102</xdr:col>
      <xdr:colOff>165100</xdr:colOff>
      <xdr:row>59</xdr:row>
      <xdr:rowOff>97100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1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88227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20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109539</xdr:rowOff>
    </xdr:from>
    <xdr:to>
      <xdr:col>98</xdr:col>
      <xdr:colOff>38100</xdr:colOff>
      <xdr:row>59</xdr:row>
      <xdr:rowOff>39689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56216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2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66711</xdr:rowOff>
    </xdr:from>
    <xdr:to>
      <xdr:col>116</xdr:col>
      <xdr:colOff>62864</xdr:colOff>
      <xdr:row>79</xdr:row>
      <xdr:rowOff>115174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068211"/>
          <a:ext cx="1269" cy="1591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119001</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6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115174</xdr:rowOff>
    </xdr:from>
    <xdr:to>
      <xdr:col>116</xdr:col>
      <xdr:colOff>152400</xdr:colOff>
      <xdr:row>79</xdr:row>
      <xdr:rowOff>115174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5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13388</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84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66711</xdr:rowOff>
    </xdr:from>
    <xdr:to>
      <xdr:col>116</xdr:col>
      <xdr:colOff>152400</xdr:colOff>
      <xdr:row>70</xdr:row>
      <xdr:rowOff>66711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06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10954</xdr:rowOff>
    </xdr:from>
    <xdr:to>
      <xdr:col>116</xdr:col>
      <xdr:colOff>63500</xdr:colOff>
      <xdr:row>78</xdr:row>
      <xdr:rowOff>38081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3384054"/>
          <a:ext cx="8382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79762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310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56885</xdr:rowOff>
    </xdr:from>
    <xdr:to>
      <xdr:col>116</xdr:col>
      <xdr:colOff>114300</xdr:colOff>
      <xdr:row>77</xdr:row>
      <xdr:rowOff>158485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32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38081</xdr:rowOff>
    </xdr:from>
    <xdr:to>
      <xdr:col>111</xdr:col>
      <xdr:colOff>177800</xdr:colOff>
      <xdr:row>78</xdr:row>
      <xdr:rowOff>63968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3411181"/>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39109</xdr:rowOff>
    </xdr:from>
    <xdr:to>
      <xdr:col>112</xdr:col>
      <xdr:colOff>38100</xdr:colOff>
      <xdr:row>77</xdr:row>
      <xdr:rowOff>140709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24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157236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1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14275</xdr:rowOff>
    </xdr:from>
    <xdr:to>
      <xdr:col>107</xdr:col>
      <xdr:colOff>50800</xdr:colOff>
      <xdr:row>78</xdr:row>
      <xdr:rowOff>63968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3387375"/>
          <a:ext cx="889000" cy="49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61610</xdr:rowOff>
    </xdr:from>
    <xdr:to>
      <xdr:col>107</xdr:col>
      <xdr:colOff>101600</xdr:colOff>
      <xdr:row>77</xdr:row>
      <xdr:rowOff>163210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32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8287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14275</xdr:rowOff>
    </xdr:from>
    <xdr:to>
      <xdr:col>102</xdr:col>
      <xdr:colOff>114300</xdr:colOff>
      <xdr:row>78</xdr:row>
      <xdr:rowOff>38812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3387375"/>
          <a:ext cx="8890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57583</xdr:rowOff>
    </xdr:from>
    <xdr:to>
      <xdr:col>102</xdr:col>
      <xdr:colOff>165100</xdr:colOff>
      <xdr:row>77</xdr:row>
      <xdr:rowOff>159183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325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4260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3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52977</xdr:rowOff>
    </xdr:from>
    <xdr:to>
      <xdr:col>98</xdr:col>
      <xdr:colOff>38100</xdr:colOff>
      <xdr:row>77</xdr:row>
      <xdr:rowOff>154577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171104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2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131604</xdr:rowOff>
    </xdr:from>
    <xdr:to>
      <xdr:col>116</xdr:col>
      <xdr:colOff>114300</xdr:colOff>
      <xdr:row>78</xdr:row>
      <xdr:rowOff>61754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33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110031</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33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158731</xdr:rowOff>
    </xdr:from>
    <xdr:to>
      <xdr:col>112</xdr:col>
      <xdr:colOff>38100</xdr:colOff>
      <xdr:row>78</xdr:row>
      <xdr:rowOff>88881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33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80008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45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13168</xdr:rowOff>
    </xdr:from>
    <xdr:to>
      <xdr:col>107</xdr:col>
      <xdr:colOff>101600</xdr:colOff>
      <xdr:row>78</xdr:row>
      <xdr:rowOff>114768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338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105895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47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134925</xdr:rowOff>
    </xdr:from>
    <xdr:to>
      <xdr:col>102</xdr:col>
      <xdr:colOff>165100</xdr:colOff>
      <xdr:row>78</xdr:row>
      <xdr:rowOff>65075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333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56202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342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159462</xdr:rowOff>
    </xdr:from>
    <xdr:to>
      <xdr:col>98</xdr:col>
      <xdr:colOff>38100</xdr:colOff>
      <xdr:row>78</xdr:row>
      <xdr:rowOff>89612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33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80739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45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地方独立行政法人の設備更新に伴い貸付金が類似団体内平均値を大きく上回る結果となったが、それ以外の項目については平均を下回る結果となった。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引き続き歳出と歳入の確保に取り組み、財政基盤の強化に努める。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千葉県九十九里町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14,333
13,944
24.44
7,135,238
6,808,238
323,299
4,196,502
6,660,491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148844</xdr:rowOff>
    </xdr:from>
    <xdr:to>
      <xdr:col>24</xdr:col>
      <xdr:colOff>62865</xdr:colOff>
      <xdr:row>38</xdr:row>
      <xdr:rowOff>113792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894"/>
          <a:ext cx="1270" cy="1507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117619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113792</xdr:rowOff>
    </xdr:from>
    <xdr:to>
      <xdr:col>24</xdr:col>
      <xdr:colOff>152400</xdr:colOff>
      <xdr:row>38</xdr:row>
      <xdr:rowOff>113792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148844</xdr:rowOff>
    </xdr:from>
    <xdr:to>
      <xdr:col>24</xdr:col>
      <xdr:colOff>152400</xdr:colOff>
      <xdr:row>29</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41211</xdr:rowOff>
    </xdr:from>
    <xdr:to>
      <xdr:col>24</xdr:col>
      <xdr:colOff>63500</xdr:colOff>
      <xdr:row>37</xdr:row>
      <xdr:rowOff>65215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4861"/>
          <a:ext cx="8382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152925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2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130048</xdr:rowOff>
    </xdr:from>
    <xdr:to>
      <xdr:col>24</xdr:col>
      <xdr:colOff>114300</xdr:colOff>
      <xdr:row>36</xdr:row>
      <xdr:rowOff>60198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41211</xdr:rowOff>
    </xdr:from>
    <xdr:to>
      <xdr:col>19</xdr:col>
      <xdr:colOff>177800</xdr:colOff>
      <xdr:row>37</xdr:row>
      <xdr:rowOff>75311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4861"/>
          <a:ext cx="889000" cy="3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163957</xdr:rowOff>
    </xdr:from>
    <xdr:to>
      <xdr:col>20</xdr:col>
      <xdr:colOff>38100</xdr:colOff>
      <xdr:row>36</xdr:row>
      <xdr:rowOff>94107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110634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75311</xdr:rowOff>
    </xdr:from>
    <xdr:to>
      <xdr:col>15</xdr:col>
      <xdr:colOff>50800</xdr:colOff>
      <xdr:row>37</xdr:row>
      <xdr:rowOff>102172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8961"/>
          <a:ext cx="889000" cy="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142257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71120</xdr:rowOff>
    </xdr:from>
    <xdr:to>
      <xdr:col>10</xdr:col>
      <xdr:colOff>114300</xdr:colOff>
      <xdr:row>37</xdr:row>
      <xdr:rowOff>102172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14770"/>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130255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162242</xdr:rowOff>
    </xdr:from>
    <xdr:to>
      <xdr:col>6</xdr:col>
      <xdr:colOff>38100</xdr:colOff>
      <xdr:row>37</xdr:row>
      <xdr:rowOff>92392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108919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0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14415</xdr:rowOff>
    </xdr:from>
    <xdr:to>
      <xdr:col>24</xdr:col>
      <xdr:colOff>114300</xdr:colOff>
      <xdr:row>37</xdr:row>
      <xdr:rowOff>116015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164292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161861</xdr:rowOff>
    </xdr:from>
    <xdr:to>
      <xdr:col>20</xdr:col>
      <xdr:colOff>38100</xdr:colOff>
      <xdr:row>37</xdr:row>
      <xdr:rowOff>92011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83138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24511</xdr:rowOff>
    </xdr:from>
    <xdr:to>
      <xdr:col>15</xdr:col>
      <xdr:colOff>101600</xdr:colOff>
      <xdr:row>37</xdr:row>
      <xdr:rowOff>126111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117238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51372</xdr:rowOff>
    </xdr:from>
    <xdr:to>
      <xdr:col>10</xdr:col>
      <xdr:colOff>165100</xdr:colOff>
      <xdr:row>37</xdr:row>
      <xdr:rowOff>152972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144098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8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20320</xdr:rowOff>
    </xdr:from>
    <xdr:to>
      <xdr:col>6</xdr:col>
      <xdr:colOff>38100</xdr:colOff>
      <xdr:row>37</xdr:row>
      <xdr:rowOff>121920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113047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5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134138</xdr:rowOff>
    </xdr:from>
    <xdr:to>
      <xdr:col>24</xdr:col>
      <xdr:colOff>62865</xdr:colOff>
      <xdr:row>57</xdr:row>
      <xdr:rowOff>157607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638"/>
          <a:ext cx="1270" cy="1223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161434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157607</xdr:rowOff>
    </xdr:from>
    <xdr:to>
      <xdr:col>24</xdr:col>
      <xdr:colOff>152400</xdr:colOff>
      <xdr:row>57</xdr:row>
      <xdr:rowOff>157607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80815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134138</xdr:rowOff>
    </xdr:from>
    <xdr:to>
      <xdr:col>24</xdr:col>
      <xdr:colOff>152400</xdr:colOff>
      <xdr:row>50</xdr:row>
      <xdr:rowOff>134138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43951</xdr:rowOff>
    </xdr:from>
    <xdr:to>
      <xdr:col>24</xdr:col>
      <xdr:colOff>63500</xdr:colOff>
      <xdr:row>57</xdr:row>
      <xdr:rowOff>66967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16601"/>
          <a:ext cx="838200" cy="2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160721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419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137844</xdr:rowOff>
    </xdr:from>
    <xdr:to>
      <xdr:col>24</xdr:col>
      <xdr:colOff>114300</xdr:colOff>
      <xdr:row>56</xdr:row>
      <xdr:rowOff>67994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4708</xdr:rowOff>
    </xdr:from>
    <xdr:to>
      <xdr:col>19</xdr:col>
      <xdr:colOff>177800</xdr:colOff>
      <xdr:row>57</xdr:row>
      <xdr:rowOff>43951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7735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154984</xdr:rowOff>
    </xdr:from>
    <xdr:to>
      <xdr:col>20</xdr:col>
      <xdr:colOff>38100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101661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35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118653</xdr:rowOff>
    </xdr:from>
    <xdr:to>
      <xdr:col>15</xdr:col>
      <xdr:colOff>50800</xdr:colOff>
      <xdr:row>57</xdr:row>
      <xdr:rowOff>4708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548403"/>
          <a:ext cx="889000" cy="228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165214</xdr:rowOff>
    </xdr:from>
    <xdr:to>
      <xdr:col>15</xdr:col>
      <xdr:colOff>101600</xdr:colOff>
      <xdr:row>56</xdr:row>
      <xdr:rowOff>95364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111891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118653</xdr:rowOff>
    </xdr:from>
    <xdr:to>
      <xdr:col>10</xdr:col>
      <xdr:colOff>114300</xdr:colOff>
      <xdr:row>58</xdr:row>
      <xdr:rowOff>201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548403"/>
          <a:ext cx="889000" cy="3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147433</xdr:rowOff>
    </xdr:from>
    <xdr:to>
      <xdr:col>10</xdr:col>
      <xdr:colOff>165100</xdr:colOff>
      <xdr:row>54</xdr:row>
      <xdr:rowOff>77583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94110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142209</xdr:rowOff>
    </xdr:from>
    <xdr:to>
      <xdr:col>6</xdr:col>
      <xdr:colOff>38100</xdr:colOff>
      <xdr:row>57</xdr:row>
      <xdr:rowOff>72359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88886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16167</xdr:rowOff>
    </xdr:from>
    <xdr:to>
      <xdr:col>24</xdr:col>
      <xdr:colOff>114300</xdr:colOff>
      <xdr:row>57</xdr:row>
      <xdr:rowOff>117767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102544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164601</xdr:rowOff>
    </xdr:from>
    <xdr:to>
      <xdr:col>20</xdr:col>
      <xdr:colOff>38100</xdr:colOff>
      <xdr:row>57</xdr:row>
      <xdr:rowOff>94751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85878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125358</xdr:rowOff>
    </xdr:from>
    <xdr:to>
      <xdr:col>15</xdr:col>
      <xdr:colOff>101600</xdr:colOff>
      <xdr:row>57</xdr:row>
      <xdr:rowOff>55508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2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46635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19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67853</xdr:rowOff>
    </xdr:from>
    <xdr:to>
      <xdr:col>10</xdr:col>
      <xdr:colOff>165100</xdr:colOff>
      <xdr:row>55</xdr:row>
      <xdr:rowOff>169453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9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160580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120851</xdr:rowOff>
    </xdr:from>
    <xdr:to>
      <xdr:col>6</xdr:col>
      <xdr:colOff>38100</xdr:colOff>
      <xdr:row>58</xdr:row>
      <xdr:rowOff>51001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42128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8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54030</xdr:rowOff>
    </xdr:from>
    <xdr:to>
      <xdr:col>24</xdr:col>
      <xdr:colOff>62865</xdr:colOff>
      <xdr:row>76</xdr:row>
      <xdr:rowOff>146219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55530"/>
          <a:ext cx="1270" cy="112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150046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180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146219</xdr:rowOff>
    </xdr:from>
    <xdr:to>
      <xdr:col>24</xdr:col>
      <xdr:colOff>152400</xdr:colOff>
      <xdr:row>76</xdr:row>
      <xdr:rowOff>146219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17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30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259,369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54030</xdr:rowOff>
    </xdr:from>
    <xdr:to>
      <xdr:col>24</xdr:col>
      <xdr:colOff>152400</xdr:colOff>
      <xdr:row>70</xdr:row>
      <xdr:rowOff>54030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55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92526</xdr:rowOff>
    </xdr:from>
    <xdr:to>
      <xdr:col>24</xdr:col>
      <xdr:colOff>63500</xdr:colOff>
      <xdr:row>76</xdr:row>
      <xdr:rowOff>134551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22726"/>
          <a:ext cx="838200" cy="4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74991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5908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52114</xdr:rowOff>
    </xdr:from>
    <xdr:to>
      <xdr:col>24</xdr:col>
      <xdr:colOff>114300</xdr:colOff>
      <xdr:row>74</xdr:row>
      <xdr:rowOff>153714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73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108857</xdr:rowOff>
    </xdr:from>
    <xdr:to>
      <xdr:col>19</xdr:col>
      <xdr:colOff>177800</xdr:colOff>
      <xdr:row>76</xdr:row>
      <xdr:rowOff>134551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39057"/>
          <a:ext cx="8890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171214</xdr:rowOff>
    </xdr:from>
    <xdr:to>
      <xdr:col>20</xdr:col>
      <xdr:colOff>38100</xdr:colOff>
      <xdr:row>75</xdr:row>
      <xdr:rowOff>101364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5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117891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3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108857</xdr:rowOff>
    </xdr:from>
    <xdr:to>
      <xdr:col>15</xdr:col>
      <xdr:colOff>50800</xdr:colOff>
      <xdr:row>78</xdr:row>
      <xdr:rowOff>30924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39057"/>
          <a:ext cx="889000" cy="26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67411</xdr:rowOff>
    </xdr:from>
    <xdr:to>
      <xdr:col>15</xdr:col>
      <xdr:colOff>101600</xdr:colOff>
      <xdr:row>74</xdr:row>
      <xdr:rowOff>169011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75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14088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529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30924</xdr:rowOff>
    </xdr:from>
    <xdr:to>
      <xdr:col>10</xdr:col>
      <xdr:colOff>114300</xdr:colOff>
      <xdr:row>78</xdr:row>
      <xdr:rowOff>73890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4024"/>
          <a:ext cx="889000" cy="4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3522</xdr:rowOff>
    </xdr:from>
    <xdr:to>
      <xdr:col>10</xdr:col>
      <xdr:colOff>165100</xdr:colOff>
      <xdr:row>75</xdr:row>
      <xdr:rowOff>105122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86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121649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63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151656</xdr:rowOff>
    </xdr:from>
    <xdr:to>
      <xdr:col>6</xdr:col>
      <xdr:colOff>38100</xdr:colOff>
      <xdr:row>76</xdr:row>
      <xdr:rowOff>81806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98332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8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41726</xdr:rowOff>
    </xdr:from>
    <xdr:to>
      <xdr:col>24</xdr:col>
      <xdr:colOff>114300</xdr:colOff>
      <xdr:row>76</xdr:row>
      <xdr:rowOff>143326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7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128103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8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83751</xdr:rowOff>
    </xdr:from>
    <xdr:to>
      <xdr:col>20</xdr:col>
      <xdr:colOff>38100</xdr:colOff>
      <xdr:row>77</xdr:row>
      <xdr:rowOff>13901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5028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0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58057</xdr:rowOff>
    </xdr:from>
    <xdr:to>
      <xdr:col>15</xdr:col>
      <xdr:colOff>101600</xdr:colOff>
      <xdr:row>76</xdr:row>
      <xdr:rowOff>159657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150784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8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151574</xdr:rowOff>
    </xdr:from>
    <xdr:to>
      <xdr:col>10</xdr:col>
      <xdr:colOff>165100</xdr:colOff>
      <xdr:row>78</xdr:row>
      <xdr:rowOff>81724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72851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4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23090</xdr:rowOff>
    </xdr:from>
    <xdr:to>
      <xdr:col>6</xdr:col>
      <xdr:colOff>38100</xdr:colOff>
      <xdr:row>78</xdr:row>
      <xdr:rowOff>124690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115817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8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168819</xdr:rowOff>
    </xdr:from>
    <xdr:to>
      <xdr:col>24</xdr:col>
      <xdr:colOff>62865</xdr:colOff>
      <xdr:row>99</xdr:row>
      <xdr:rowOff>99575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99319"/>
          <a:ext cx="1270" cy="1473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103402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7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99575</xdr:rowOff>
    </xdr:from>
    <xdr:to>
      <xdr:col>24</xdr:col>
      <xdr:colOff>152400</xdr:colOff>
      <xdr:row>99</xdr:row>
      <xdr:rowOff>99575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7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115496</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74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168819</xdr:rowOff>
    </xdr:from>
    <xdr:to>
      <xdr:col>24</xdr:col>
      <xdr:colOff>152400</xdr:colOff>
      <xdr:row>90</xdr:row>
      <xdr:rowOff>168819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99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159392</xdr:rowOff>
    </xdr:from>
    <xdr:to>
      <xdr:col>24</xdr:col>
      <xdr:colOff>63500</xdr:colOff>
      <xdr:row>97</xdr:row>
      <xdr:rowOff>153057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618592"/>
          <a:ext cx="838200" cy="16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10014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31587</xdr:rowOff>
    </xdr:from>
    <xdr:to>
      <xdr:col>24</xdr:col>
      <xdr:colOff>114300</xdr:colOff>
      <xdr:row>97</xdr:row>
      <xdr:rowOff>133187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83627</xdr:rowOff>
    </xdr:from>
    <xdr:to>
      <xdr:col>19</xdr:col>
      <xdr:colOff>177800</xdr:colOff>
      <xdr:row>97</xdr:row>
      <xdr:rowOff>153057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14277"/>
          <a:ext cx="889000" cy="6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54611</xdr:rowOff>
    </xdr:from>
    <xdr:to>
      <xdr:col>20</xdr:col>
      <xdr:colOff>38100</xdr:colOff>
      <xdr:row>97</xdr:row>
      <xdr:rowOff>156211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83627</xdr:rowOff>
    </xdr:from>
    <xdr:to>
      <xdr:col>15</xdr:col>
      <xdr:colOff>50800</xdr:colOff>
      <xdr:row>97</xdr:row>
      <xdr:rowOff>164399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714277"/>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66399</xdr:rowOff>
    </xdr:from>
    <xdr:to>
      <xdr:col>15</xdr:col>
      <xdr:colOff>101600</xdr:colOff>
      <xdr:row>97</xdr:row>
      <xdr:rowOff>167999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159126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129490</xdr:rowOff>
    </xdr:from>
    <xdr:to>
      <xdr:col>10</xdr:col>
      <xdr:colOff>114300</xdr:colOff>
      <xdr:row>97</xdr:row>
      <xdr:rowOff>164399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760140"/>
          <a:ext cx="889000" cy="3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20940</xdr:rowOff>
    </xdr:from>
    <xdr:to>
      <xdr:col>6</xdr:col>
      <xdr:colOff>38100</xdr:colOff>
      <xdr:row>98</xdr:row>
      <xdr:rowOff>122540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2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113667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91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108592</xdr:rowOff>
    </xdr:from>
    <xdr:to>
      <xdr:col>24</xdr:col>
      <xdr:colOff>114300</xdr:colOff>
      <xdr:row>97</xdr:row>
      <xdr:rowOff>38742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6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131469</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102257</xdr:rowOff>
    </xdr:from>
    <xdr:to>
      <xdr:col>20</xdr:col>
      <xdr:colOff>38100</xdr:colOff>
      <xdr:row>98</xdr:row>
      <xdr:rowOff>32407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23534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32827</xdr:rowOff>
    </xdr:from>
    <xdr:to>
      <xdr:col>15</xdr:col>
      <xdr:colOff>101600</xdr:colOff>
      <xdr:row>97</xdr:row>
      <xdr:rowOff>134427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6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150954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43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113599</xdr:rowOff>
    </xdr:from>
    <xdr:to>
      <xdr:col>10</xdr:col>
      <xdr:colOff>165100</xdr:colOff>
      <xdr:row>98</xdr:row>
      <xdr:rowOff>43749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4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34876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78690</xdr:rowOff>
    </xdr:from>
    <xdr:to>
      <xdr:col>6</xdr:col>
      <xdr:colOff>38100</xdr:colOff>
      <xdr:row>98</xdr:row>
      <xdr:rowOff>8840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0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25367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48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254</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315204"/>
          <a:ext cx="127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118381</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9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254</xdr:rowOff>
    </xdr:from>
    <xdr:to>
      <xdr:col>55</xdr:col>
      <xdr:colOff>88900</xdr:colOff>
      <xdr:row>31</xdr:row>
      <xdr:rowOff>254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47312</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219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24435</xdr:rowOff>
    </xdr:from>
    <xdr:to>
      <xdr:col>55</xdr:col>
      <xdr:colOff>50800</xdr:colOff>
      <xdr:row>37</xdr:row>
      <xdr:rowOff>126035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46381</xdr:rowOff>
    </xdr:from>
    <xdr:to>
      <xdr:col>50</xdr:col>
      <xdr:colOff>165100</xdr:colOff>
      <xdr:row>37</xdr:row>
      <xdr:rowOff>147981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164508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165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70155</xdr:rowOff>
    </xdr:from>
    <xdr:to>
      <xdr:col>46</xdr:col>
      <xdr:colOff>38100</xdr:colOff>
      <xdr:row>38</xdr:row>
      <xdr:rowOff>305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189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21692</xdr:rowOff>
    </xdr:from>
    <xdr:to>
      <xdr:col>41</xdr:col>
      <xdr:colOff>101600</xdr:colOff>
      <xdr:row>37</xdr:row>
      <xdr:rowOff>123292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6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139819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140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36779</xdr:rowOff>
    </xdr:from>
    <xdr:to>
      <xdr:col>36</xdr:col>
      <xdr:colOff>165100</xdr:colOff>
      <xdr:row>37</xdr:row>
      <xdr:rowOff>138379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8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154906</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55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27956</xdr:rowOff>
    </xdr:from>
    <xdr:to>
      <xdr:col>54</xdr:col>
      <xdr:colOff>189865</xdr:colOff>
      <xdr:row>58</xdr:row>
      <xdr:rowOff>87904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943356"/>
          <a:ext cx="1270" cy="1088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91731</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0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87904</xdr:rowOff>
    </xdr:from>
    <xdr:to>
      <xdr:col>55</xdr:col>
      <xdr:colOff>88900</xdr:colOff>
      <xdr:row>58</xdr:row>
      <xdr:rowOff>87904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0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146083</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71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27956</xdr:rowOff>
    </xdr:from>
    <xdr:to>
      <xdr:col>55</xdr:col>
      <xdr:colOff>88900</xdr:colOff>
      <xdr:row>52</xdr:row>
      <xdr:rowOff>27956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94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82403</xdr:rowOff>
    </xdr:from>
    <xdr:to>
      <xdr:col>55</xdr:col>
      <xdr:colOff>0</xdr:colOff>
      <xdr:row>58</xdr:row>
      <xdr:rowOff>85005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26503"/>
          <a:ext cx="8382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90878</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6920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68001</xdr:rowOff>
    </xdr:from>
    <xdr:to>
      <xdr:col>55</xdr:col>
      <xdr:colOff>50800</xdr:colOff>
      <xdr:row>57</xdr:row>
      <xdr:rowOff>169601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30178</xdr:rowOff>
    </xdr:from>
    <xdr:to>
      <xdr:col>50</xdr:col>
      <xdr:colOff>114300</xdr:colOff>
      <xdr:row>58</xdr:row>
      <xdr:rowOff>85005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974278"/>
          <a:ext cx="889000" cy="5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79061</xdr:rowOff>
    </xdr:from>
    <xdr:to>
      <xdr:col>50</xdr:col>
      <xdr:colOff>165100</xdr:colOff>
      <xdr:row>58</xdr:row>
      <xdr:rowOff>9211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25738</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15364</xdr:rowOff>
    </xdr:from>
    <xdr:to>
      <xdr:col>45</xdr:col>
      <xdr:colOff>177800</xdr:colOff>
      <xdr:row>58</xdr:row>
      <xdr:rowOff>30178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959464"/>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83262</xdr:rowOff>
    </xdr:from>
    <xdr:to>
      <xdr:col>46</xdr:col>
      <xdr:colOff>38100</xdr:colOff>
      <xdr:row>58</xdr:row>
      <xdr:rowOff>13412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29939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15364</xdr:rowOff>
    </xdr:from>
    <xdr:to>
      <xdr:col>41</xdr:col>
      <xdr:colOff>50800</xdr:colOff>
      <xdr:row>58</xdr:row>
      <xdr:rowOff>59402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9959464"/>
          <a:ext cx="889000" cy="4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108866</xdr:rowOff>
    </xdr:from>
    <xdr:to>
      <xdr:col>41</xdr:col>
      <xdr:colOff>101600</xdr:colOff>
      <xdr:row>58</xdr:row>
      <xdr:rowOff>39016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8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55543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65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147869</xdr:rowOff>
    </xdr:from>
    <xdr:to>
      <xdr:col>36</xdr:col>
      <xdr:colOff>165100</xdr:colOff>
      <xdr:row>58</xdr:row>
      <xdr:rowOff>78019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20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94546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69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31603</xdr:rowOff>
    </xdr:from>
    <xdr:to>
      <xdr:col>55</xdr:col>
      <xdr:colOff>50800</xdr:colOff>
      <xdr:row>58</xdr:row>
      <xdr:rowOff>133203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7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117980</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9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34205</xdr:rowOff>
    </xdr:from>
    <xdr:to>
      <xdr:col>50</xdr:col>
      <xdr:colOff>165100</xdr:colOff>
      <xdr:row>58</xdr:row>
      <xdr:rowOff>135805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7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126932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7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150828</xdr:rowOff>
    </xdr:from>
    <xdr:to>
      <xdr:col>46</xdr:col>
      <xdr:colOff>38100</xdr:colOff>
      <xdr:row>58</xdr:row>
      <xdr:rowOff>80978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2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72105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16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136014</xdr:rowOff>
    </xdr:from>
    <xdr:to>
      <xdr:col>41</xdr:col>
      <xdr:colOff>101600</xdr:colOff>
      <xdr:row>58</xdr:row>
      <xdr:rowOff>66164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0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57291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8602</xdr:rowOff>
    </xdr:from>
    <xdr:to>
      <xdr:col>36</xdr:col>
      <xdr:colOff>165100</xdr:colOff>
      <xdr:row>58</xdr:row>
      <xdr:rowOff>110202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5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101329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4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162364</xdr:rowOff>
    </xdr:from>
    <xdr:to>
      <xdr:col>54</xdr:col>
      <xdr:colOff>189865</xdr:colOff>
      <xdr:row>79</xdr:row>
      <xdr:rowOff>51450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1992414"/>
          <a:ext cx="1270" cy="1603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55277</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51450</xdr:rowOff>
    </xdr:from>
    <xdr:to>
      <xdr:col>55</xdr:col>
      <xdr:colOff>88900</xdr:colOff>
      <xdr:row>79</xdr:row>
      <xdr:rowOff>51450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9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109041</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6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162364</xdr:rowOff>
    </xdr:from>
    <xdr:to>
      <xdr:col>55</xdr:col>
      <xdr:colOff>88900</xdr:colOff>
      <xdr:row>69</xdr:row>
      <xdr:rowOff>162364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199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75039</xdr:rowOff>
    </xdr:from>
    <xdr:to>
      <xdr:col>55</xdr:col>
      <xdr:colOff>0</xdr:colOff>
      <xdr:row>78</xdr:row>
      <xdr:rowOff>98498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48139"/>
          <a:ext cx="838200" cy="2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156887</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7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134010</xdr:rowOff>
    </xdr:from>
    <xdr:to>
      <xdr:col>55</xdr:col>
      <xdr:colOff>50800</xdr:colOff>
      <xdr:row>78</xdr:row>
      <xdr:rowOff>64160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98498</xdr:rowOff>
    </xdr:from>
    <xdr:to>
      <xdr:col>50</xdr:col>
      <xdr:colOff>114300</xdr:colOff>
      <xdr:row>78</xdr:row>
      <xdr:rowOff>112616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71598"/>
          <a:ext cx="889000" cy="1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52955</xdr:rowOff>
    </xdr:from>
    <xdr:to>
      <xdr:col>50</xdr:col>
      <xdr:colOff>165100</xdr:colOff>
      <xdr:row>77</xdr:row>
      <xdr:rowOff>154555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171082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2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112616</xdr:rowOff>
    </xdr:from>
    <xdr:to>
      <xdr:col>45</xdr:col>
      <xdr:colOff>177800</xdr:colOff>
      <xdr:row>78</xdr:row>
      <xdr:rowOff>125538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85716"/>
          <a:ext cx="889000" cy="1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106502</xdr:rowOff>
    </xdr:from>
    <xdr:to>
      <xdr:col>46</xdr:col>
      <xdr:colOff>38100</xdr:colOff>
      <xdr:row>78</xdr:row>
      <xdr:rowOff>36652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53179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125538</xdr:rowOff>
    </xdr:from>
    <xdr:to>
      <xdr:col>41</xdr:col>
      <xdr:colOff>50800</xdr:colOff>
      <xdr:row>78</xdr:row>
      <xdr:rowOff>154863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98638"/>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77133</xdr:rowOff>
    </xdr:from>
    <xdr:to>
      <xdr:col>41</xdr:col>
      <xdr:colOff>101600</xdr:colOff>
      <xdr:row>78</xdr:row>
      <xdr:rowOff>7283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23810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59976</xdr:rowOff>
    </xdr:from>
    <xdr:to>
      <xdr:col>36</xdr:col>
      <xdr:colOff>165100</xdr:colOff>
      <xdr:row>78</xdr:row>
      <xdr:rowOff>161576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6653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24239</xdr:rowOff>
    </xdr:from>
    <xdr:to>
      <xdr:col>55</xdr:col>
      <xdr:colOff>50800</xdr:colOff>
      <xdr:row>78</xdr:row>
      <xdr:rowOff>125839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2666</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47698</xdr:rowOff>
    </xdr:from>
    <xdr:to>
      <xdr:col>50</xdr:col>
      <xdr:colOff>165100</xdr:colOff>
      <xdr:row>78</xdr:row>
      <xdr:rowOff>149298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140425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1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61816</xdr:rowOff>
    </xdr:from>
    <xdr:to>
      <xdr:col>46</xdr:col>
      <xdr:colOff>38100</xdr:colOff>
      <xdr:row>78</xdr:row>
      <xdr:rowOff>163416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3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154543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74738</xdr:rowOff>
    </xdr:from>
    <xdr:to>
      <xdr:col>41</xdr:col>
      <xdr:colOff>101600</xdr:colOff>
      <xdr:row>79</xdr:row>
      <xdr:rowOff>4888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167465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4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104063</xdr:rowOff>
    </xdr:from>
    <xdr:to>
      <xdr:col>36</xdr:col>
      <xdr:colOff>165100</xdr:colOff>
      <xdr:row>79</xdr:row>
      <xdr:rowOff>34213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7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25340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6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153943</xdr:rowOff>
    </xdr:from>
    <xdr:to>
      <xdr:col>54</xdr:col>
      <xdr:colOff>189865</xdr:colOff>
      <xdr:row>98</xdr:row>
      <xdr:rowOff>115715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55893"/>
          <a:ext cx="1270" cy="116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119542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115715</xdr:rowOff>
    </xdr:from>
    <xdr:to>
      <xdr:col>55</xdr:col>
      <xdr:colOff>88900</xdr:colOff>
      <xdr:row>98</xdr:row>
      <xdr:rowOff>115715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1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100620</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153943</xdr:rowOff>
    </xdr:from>
    <xdr:to>
      <xdr:col>55</xdr:col>
      <xdr:colOff>88900</xdr:colOff>
      <xdr:row>91</xdr:row>
      <xdr:rowOff>153943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5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115715</xdr:rowOff>
    </xdr:from>
    <xdr:to>
      <xdr:col>55</xdr:col>
      <xdr:colOff>0</xdr:colOff>
      <xdr:row>98</xdr:row>
      <xdr:rowOff>132941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17815"/>
          <a:ext cx="8382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71476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30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48599</xdr:rowOff>
    </xdr:from>
    <xdr:to>
      <xdr:col>55</xdr:col>
      <xdr:colOff>50800</xdr:colOff>
      <xdr:row>97</xdr:row>
      <xdr:rowOff>150199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7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132941</xdr:rowOff>
    </xdr:from>
    <xdr:to>
      <xdr:col>50</xdr:col>
      <xdr:colOff>114300</xdr:colOff>
      <xdr:row>98</xdr:row>
      <xdr:rowOff>136362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935041"/>
          <a:ext cx="889000" cy="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27853</xdr:rowOff>
    </xdr:from>
    <xdr:to>
      <xdr:col>50</xdr:col>
      <xdr:colOff>165100</xdr:colOff>
      <xdr:row>97</xdr:row>
      <xdr:rowOff>129453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145980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136362</xdr:rowOff>
    </xdr:from>
    <xdr:to>
      <xdr:col>45</xdr:col>
      <xdr:colOff>177800</xdr:colOff>
      <xdr:row>98</xdr:row>
      <xdr:rowOff>137342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3846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68245</xdr:rowOff>
    </xdr:from>
    <xdr:to>
      <xdr:col>46</xdr:col>
      <xdr:colOff>38100</xdr:colOff>
      <xdr:row>97</xdr:row>
      <xdr:rowOff>169845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14922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137342</xdr:rowOff>
    </xdr:from>
    <xdr:to>
      <xdr:col>41</xdr:col>
      <xdr:colOff>50800</xdr:colOff>
      <xdr:row>98</xdr:row>
      <xdr:rowOff>164423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39442"/>
          <a:ext cx="889000" cy="2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96010</xdr:rowOff>
    </xdr:from>
    <xdr:to>
      <xdr:col>41</xdr:col>
      <xdr:colOff>101600</xdr:colOff>
      <xdr:row>98</xdr:row>
      <xdr:rowOff>26160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42687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01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108979</xdr:rowOff>
    </xdr:from>
    <xdr:to>
      <xdr:col>36</xdr:col>
      <xdr:colOff>165100</xdr:colOff>
      <xdr:row>98</xdr:row>
      <xdr:rowOff>39129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73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55656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1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64915</xdr:rowOff>
    </xdr:from>
    <xdr:to>
      <xdr:col>55</xdr:col>
      <xdr:colOff>50800</xdr:colOff>
      <xdr:row>98</xdr:row>
      <xdr:rowOff>166515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6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151292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8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82141</xdr:rowOff>
    </xdr:from>
    <xdr:to>
      <xdr:col>50</xdr:col>
      <xdr:colOff>165100</xdr:colOff>
      <xdr:row>99</xdr:row>
      <xdr:rowOff>12291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3418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7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85562</xdr:rowOff>
    </xdr:from>
    <xdr:to>
      <xdr:col>46</xdr:col>
      <xdr:colOff>38100</xdr:colOff>
      <xdr:row>99</xdr:row>
      <xdr:rowOff>15712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8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6839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86542</xdr:rowOff>
    </xdr:from>
    <xdr:to>
      <xdr:col>41</xdr:col>
      <xdr:colOff>101600</xdr:colOff>
      <xdr:row>99</xdr:row>
      <xdr:rowOff>16692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8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7819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8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113623</xdr:rowOff>
    </xdr:from>
    <xdr:to>
      <xdr:col>36</xdr:col>
      <xdr:colOff>165100</xdr:colOff>
      <xdr:row>99</xdr:row>
      <xdr:rowOff>43773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34900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0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53501</xdr:rowOff>
    </xdr:from>
    <xdr:to>
      <xdr:col>85</xdr:col>
      <xdr:colOff>126364</xdr:colOff>
      <xdr:row>39</xdr:row>
      <xdr:rowOff>127813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368451"/>
          <a:ext cx="1269" cy="1445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131640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1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127813</xdr:rowOff>
    </xdr:from>
    <xdr:to>
      <xdr:col>86</xdr:col>
      <xdr:colOff>25400</xdr:colOff>
      <xdr:row>39</xdr:row>
      <xdr:rowOff>127813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1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178</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1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106,779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53501</xdr:rowOff>
    </xdr:from>
    <xdr:to>
      <xdr:col>86</xdr:col>
      <xdr:colOff>25400</xdr:colOff>
      <xdr:row>31</xdr:row>
      <xdr:rowOff>53501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368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151212</xdr:rowOff>
    </xdr:from>
    <xdr:to>
      <xdr:col>85</xdr:col>
      <xdr:colOff>127000</xdr:colOff>
      <xdr:row>39</xdr:row>
      <xdr:rowOff>25564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666312"/>
          <a:ext cx="8382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85684</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29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62807</xdr:rowOff>
    </xdr:from>
    <xdr:to>
      <xdr:col>85</xdr:col>
      <xdr:colOff>177800</xdr:colOff>
      <xdr:row>38</xdr:row>
      <xdr:rowOff>164407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57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6377</xdr:rowOff>
    </xdr:from>
    <xdr:to>
      <xdr:col>81</xdr:col>
      <xdr:colOff>50800</xdr:colOff>
      <xdr:row>39</xdr:row>
      <xdr:rowOff>25564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692927"/>
          <a:ext cx="889000" cy="1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92868</xdr:rowOff>
    </xdr:from>
    <xdr:to>
      <xdr:col>81</xdr:col>
      <xdr:colOff>101600</xdr:colOff>
      <xdr:row>39</xdr:row>
      <xdr:rowOff>23018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6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39545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8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6377</xdr:rowOff>
    </xdr:from>
    <xdr:to>
      <xdr:col>76</xdr:col>
      <xdr:colOff>114300</xdr:colOff>
      <xdr:row>39</xdr:row>
      <xdr:rowOff>6475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92927"/>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91366</xdr:rowOff>
    </xdr:from>
    <xdr:to>
      <xdr:col>76</xdr:col>
      <xdr:colOff>165100</xdr:colOff>
      <xdr:row>39</xdr:row>
      <xdr:rowOff>21516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60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8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6475</xdr:rowOff>
    </xdr:from>
    <xdr:to>
      <xdr:col>71</xdr:col>
      <xdr:colOff>177800</xdr:colOff>
      <xdr:row>39</xdr:row>
      <xdr:rowOff>42611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693025"/>
          <a:ext cx="889000" cy="3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20141</xdr:rowOff>
    </xdr:from>
    <xdr:to>
      <xdr:col>72</xdr:col>
      <xdr:colOff>38100</xdr:colOff>
      <xdr:row>38</xdr:row>
      <xdr:rowOff>121741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138267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1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137984</xdr:rowOff>
    </xdr:from>
    <xdr:to>
      <xdr:col>67</xdr:col>
      <xdr:colOff>101600</xdr:colOff>
      <xdr:row>39</xdr:row>
      <xdr:rowOff>68134</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6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84661</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100412</xdr:rowOff>
    </xdr:from>
    <xdr:to>
      <xdr:col>85</xdr:col>
      <xdr:colOff>177800</xdr:colOff>
      <xdr:row>39</xdr:row>
      <xdr:rowOff>30562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6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78839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146214</xdr:rowOff>
    </xdr:from>
    <xdr:to>
      <xdr:col>81</xdr:col>
      <xdr:colOff>101600</xdr:colOff>
      <xdr:row>39</xdr:row>
      <xdr:rowOff>76364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6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67491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127027</xdr:rowOff>
    </xdr:from>
    <xdr:to>
      <xdr:col>76</xdr:col>
      <xdr:colOff>165100</xdr:colOff>
      <xdr:row>39</xdr:row>
      <xdr:rowOff>57177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4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48304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3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127125</xdr:rowOff>
    </xdr:from>
    <xdr:to>
      <xdr:col>72</xdr:col>
      <xdr:colOff>38100</xdr:colOff>
      <xdr:row>39</xdr:row>
      <xdr:rowOff>57275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4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48402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3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163261</xdr:rowOff>
    </xdr:from>
    <xdr:to>
      <xdr:col>67</xdr:col>
      <xdr:colOff>101600</xdr:colOff>
      <xdr:row>39</xdr:row>
      <xdr:rowOff>93411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7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84538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7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14181</xdr:rowOff>
    </xdr:from>
    <xdr:to>
      <xdr:col>85</xdr:col>
      <xdr:colOff>126364</xdr:colOff>
      <xdr:row>57</xdr:row>
      <xdr:rowOff>141767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58131"/>
          <a:ext cx="1269" cy="115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145594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141767</xdr:rowOff>
    </xdr:from>
    <xdr:to>
      <xdr:col>86</xdr:col>
      <xdr:colOff>25400</xdr:colOff>
      <xdr:row>57</xdr:row>
      <xdr:rowOff>141767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132308</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14181</xdr:rowOff>
    </xdr:from>
    <xdr:to>
      <xdr:col>86</xdr:col>
      <xdr:colOff>25400</xdr:colOff>
      <xdr:row>51</xdr:row>
      <xdr:rowOff>14181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5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70887</xdr:rowOff>
    </xdr:from>
    <xdr:to>
      <xdr:col>85</xdr:col>
      <xdr:colOff>127000</xdr:colOff>
      <xdr:row>57</xdr:row>
      <xdr:rowOff>141767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43537"/>
          <a:ext cx="838200" cy="7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67209</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96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44332</xdr:rowOff>
    </xdr:from>
    <xdr:to>
      <xdr:col>85</xdr:col>
      <xdr:colOff>177800</xdr:colOff>
      <xdr:row>56</xdr:row>
      <xdr:rowOff>145932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70887</xdr:rowOff>
    </xdr:from>
    <xdr:to>
      <xdr:col>81</xdr:col>
      <xdr:colOff>50800</xdr:colOff>
      <xdr:row>57</xdr:row>
      <xdr:rowOff>137528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43537"/>
          <a:ext cx="889000" cy="66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94076</xdr:rowOff>
    </xdr:from>
    <xdr:to>
      <xdr:col>81</xdr:col>
      <xdr:colOff>101600</xdr:colOff>
      <xdr:row>57</xdr:row>
      <xdr:rowOff>24226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40753</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7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105698</xdr:rowOff>
    </xdr:from>
    <xdr:to>
      <xdr:col>76</xdr:col>
      <xdr:colOff>114300</xdr:colOff>
      <xdr:row>57</xdr:row>
      <xdr:rowOff>137528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78348"/>
          <a:ext cx="889000" cy="3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123610</xdr:rowOff>
    </xdr:from>
    <xdr:to>
      <xdr:col>76</xdr:col>
      <xdr:colOff>165100</xdr:colOff>
      <xdr:row>57</xdr:row>
      <xdr:rowOff>53760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70287</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50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105698</xdr:rowOff>
    </xdr:from>
    <xdr:to>
      <xdr:col>71</xdr:col>
      <xdr:colOff>177800</xdr:colOff>
      <xdr:row>57</xdr:row>
      <xdr:rowOff>118028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78348"/>
          <a:ext cx="889000" cy="1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65610</xdr:rowOff>
    </xdr:from>
    <xdr:to>
      <xdr:col>72</xdr:col>
      <xdr:colOff>38100</xdr:colOff>
      <xdr:row>56</xdr:row>
      <xdr:rowOff>167210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12287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144935</xdr:rowOff>
    </xdr:from>
    <xdr:to>
      <xdr:col>67</xdr:col>
      <xdr:colOff>101600</xdr:colOff>
      <xdr:row>57</xdr:row>
      <xdr:rowOff>75085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91612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90967</xdr:rowOff>
    </xdr:from>
    <xdr:to>
      <xdr:col>85</xdr:col>
      <xdr:colOff>177800</xdr:colOff>
      <xdr:row>58</xdr:row>
      <xdr:rowOff>21117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5894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7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20087</xdr:rowOff>
    </xdr:from>
    <xdr:to>
      <xdr:col>81</xdr:col>
      <xdr:colOff>101600</xdr:colOff>
      <xdr:row>57</xdr:row>
      <xdr:rowOff>121687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9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112814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88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86728</xdr:rowOff>
    </xdr:from>
    <xdr:to>
      <xdr:col>76</xdr:col>
      <xdr:colOff>165100</xdr:colOff>
      <xdr:row>58</xdr:row>
      <xdr:rowOff>16878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5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8005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5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54898</xdr:rowOff>
    </xdr:from>
    <xdr:to>
      <xdr:col>72</xdr:col>
      <xdr:colOff>38100</xdr:colOff>
      <xdr:row>57</xdr:row>
      <xdr:rowOff>156498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2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147625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67228</xdr:rowOff>
    </xdr:from>
    <xdr:to>
      <xdr:col>67</xdr:col>
      <xdr:colOff>101600</xdr:colOff>
      <xdr:row>57</xdr:row>
      <xdr:rowOff>168828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3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159955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86564</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59514"/>
          <a:ext cx="1269" cy="1253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162492</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355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33241</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3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86564</xdr:rowOff>
    </xdr:from>
    <xdr:to>
      <xdr:col>86</xdr:col>
      <xdr:colOff>25400</xdr:colOff>
      <xdr:row>71</xdr:row>
      <xdr:rowOff>86564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5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137181</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510281"/>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79942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81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57065</xdr:rowOff>
    </xdr:from>
    <xdr:to>
      <xdr:col>85</xdr:col>
      <xdr:colOff>177800</xdr:colOff>
      <xdr:row>78</xdr:row>
      <xdr:rowOff>158665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139550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650"/>
          <a:ext cx="889000" cy="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43600</xdr:rowOff>
    </xdr:from>
    <xdr:to>
      <xdr:col>81</xdr:col>
      <xdr:colOff>101600</xdr:colOff>
      <xdr:row>78</xdr:row>
      <xdr:rowOff>145200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161727</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126226</xdr:rowOff>
    </xdr:from>
    <xdr:to>
      <xdr:col>76</xdr:col>
      <xdr:colOff>114300</xdr:colOff>
      <xdr:row>78</xdr:row>
      <xdr:rowOff>139550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99326"/>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45983</xdr:rowOff>
    </xdr:from>
    <xdr:to>
      <xdr:col>76</xdr:col>
      <xdr:colOff>165100</xdr:colOff>
      <xdr:row>78</xdr:row>
      <xdr:rowOff>147583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164110</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94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126226</xdr:rowOff>
    </xdr:from>
    <xdr:to>
      <xdr:col>71</xdr:col>
      <xdr:colOff>177800</xdr:colOff>
      <xdr:row>78</xdr:row>
      <xdr:rowOff>131141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99326"/>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64901</xdr:rowOff>
    </xdr:from>
    <xdr:to>
      <xdr:col>72</xdr:col>
      <xdr:colOff>38100</xdr:colOff>
      <xdr:row>78</xdr:row>
      <xdr:rowOff>166501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3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11578</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1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61153</xdr:rowOff>
    </xdr:from>
    <xdr:to>
      <xdr:col>67</xdr:col>
      <xdr:colOff>101600</xdr:colOff>
      <xdr:row>78</xdr:row>
      <xdr:rowOff>162753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3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7830</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0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86381</xdr:rowOff>
    </xdr:from>
    <xdr:to>
      <xdr:col>85</xdr:col>
      <xdr:colOff>177800</xdr:colOff>
      <xdr:row>79</xdr:row>
      <xdr:rowOff>16531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5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35492</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08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88750</xdr:rowOff>
    </xdr:from>
    <xdr:to>
      <xdr:col>76</xdr:col>
      <xdr:colOff>165100</xdr:colOff>
      <xdr:row>79</xdr:row>
      <xdr:rowOff>18900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10027</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35333" y="13554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75426</xdr:rowOff>
    </xdr:from>
    <xdr:to>
      <xdr:col>72</xdr:col>
      <xdr:colOff>38100</xdr:colOff>
      <xdr:row>79</xdr:row>
      <xdr:rowOff>5576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168153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54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80341</xdr:rowOff>
    </xdr:from>
    <xdr:to>
      <xdr:col>67</xdr:col>
      <xdr:colOff>101600</xdr:colOff>
      <xdr:row>79</xdr:row>
      <xdr:rowOff>10491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1618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150220</xdr:rowOff>
    </xdr:from>
    <xdr:to>
      <xdr:col>85</xdr:col>
      <xdr:colOff>126364</xdr:colOff>
      <xdr:row>98</xdr:row>
      <xdr:rowOff>53412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752170"/>
          <a:ext cx="1269" cy="1103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57239</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53412</xdr:rowOff>
    </xdr:from>
    <xdr:to>
      <xdr:col>86</xdr:col>
      <xdr:colOff>25400</xdr:colOff>
      <xdr:row>98</xdr:row>
      <xdr:rowOff>53412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96897</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52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260,199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150220</xdr:rowOff>
    </xdr:from>
    <xdr:to>
      <xdr:col>86</xdr:col>
      <xdr:colOff>25400</xdr:colOff>
      <xdr:row>91</xdr:row>
      <xdr:rowOff>150220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7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84506</xdr:rowOff>
    </xdr:from>
    <xdr:to>
      <xdr:col>85</xdr:col>
      <xdr:colOff>127000</xdr:colOff>
      <xdr:row>97</xdr:row>
      <xdr:rowOff>86592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715156"/>
          <a:ext cx="838200" cy="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147279</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35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124402</xdr:rowOff>
    </xdr:from>
    <xdr:to>
      <xdr:col>85</xdr:col>
      <xdr:colOff>177800</xdr:colOff>
      <xdr:row>97</xdr:row>
      <xdr:rowOff>54552</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58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84506</xdr:rowOff>
    </xdr:from>
    <xdr:to>
      <xdr:col>81</xdr:col>
      <xdr:colOff>50800</xdr:colOff>
      <xdr:row>97</xdr:row>
      <xdr:rowOff>92960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15156"/>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131708</xdr:rowOff>
    </xdr:from>
    <xdr:to>
      <xdr:col>81</xdr:col>
      <xdr:colOff>101600</xdr:colOff>
      <xdr:row>97</xdr:row>
      <xdr:rowOff>61858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0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78385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92960</xdr:rowOff>
    </xdr:from>
    <xdr:to>
      <xdr:col>76</xdr:col>
      <xdr:colOff>114300</xdr:colOff>
      <xdr:row>97</xdr:row>
      <xdr:rowOff>100600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23610"/>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142566</xdr:rowOff>
    </xdr:from>
    <xdr:to>
      <xdr:col>76</xdr:col>
      <xdr:colOff>165100</xdr:colOff>
      <xdr:row>97</xdr:row>
      <xdr:rowOff>72716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100600</xdr:rowOff>
    </xdr:from>
    <xdr:to>
      <xdr:col>71</xdr:col>
      <xdr:colOff>177800</xdr:colOff>
      <xdr:row>97</xdr:row>
      <xdr:rowOff>104102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31250"/>
          <a:ext cx="8890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167086</xdr:rowOff>
    </xdr:from>
    <xdr:to>
      <xdr:col>72</xdr:col>
      <xdr:colOff>38100</xdr:colOff>
      <xdr:row>97</xdr:row>
      <xdr:rowOff>97236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113763</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21610</xdr:rowOff>
    </xdr:from>
    <xdr:to>
      <xdr:col>67</xdr:col>
      <xdr:colOff>101600</xdr:colOff>
      <xdr:row>97</xdr:row>
      <xdr:rowOff>123210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139737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35792</xdr:rowOff>
    </xdr:from>
    <xdr:to>
      <xdr:col>85</xdr:col>
      <xdr:colOff>177800</xdr:colOff>
      <xdr:row>97</xdr:row>
      <xdr:rowOff>137392</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66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14219</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4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33706</xdr:rowOff>
    </xdr:from>
    <xdr:to>
      <xdr:col>81</xdr:col>
      <xdr:colOff>101600</xdr:colOff>
      <xdr:row>97</xdr:row>
      <xdr:rowOff>135306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66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126433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75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42160</xdr:rowOff>
    </xdr:from>
    <xdr:to>
      <xdr:col>76</xdr:col>
      <xdr:colOff>165100</xdr:colOff>
      <xdr:row>97</xdr:row>
      <xdr:rowOff>143760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6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134887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76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49800</xdr:rowOff>
    </xdr:from>
    <xdr:to>
      <xdr:col>72</xdr:col>
      <xdr:colOff>38100</xdr:colOff>
      <xdr:row>97</xdr:row>
      <xdr:rowOff>151400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68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142527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77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53302</xdr:rowOff>
    </xdr:from>
    <xdr:to>
      <xdr:col>67</xdr:col>
      <xdr:colOff>101600</xdr:colOff>
      <xdr:row>97</xdr:row>
      <xdr:rowOff>154902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146029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77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14035</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157535"/>
          <a:ext cx="1269" cy="1627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122742</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92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132162</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493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49,848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14035</xdr:rowOff>
    </xdr:from>
    <xdr:to>
      <xdr:col>116</xdr:col>
      <xdr:colOff>152400</xdr:colOff>
      <xdr:row>30</xdr:row>
      <xdr:rowOff>14035</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15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95744</xdr:rowOff>
    </xdr:from>
    <xdr:to>
      <xdr:col>116</xdr:col>
      <xdr:colOff>63500</xdr:colOff>
      <xdr:row>39</xdr:row>
      <xdr:rowOff>97475</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1323300" y="6782294"/>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40192</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552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17315</xdr:rowOff>
    </xdr:from>
    <xdr:to>
      <xdr:col>116</xdr:col>
      <xdr:colOff>114300</xdr:colOff>
      <xdr:row>39</xdr:row>
      <xdr:rowOff>118915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70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97409</xdr:rowOff>
    </xdr:from>
    <xdr:to>
      <xdr:col>111</xdr:col>
      <xdr:colOff>177800</xdr:colOff>
      <xdr:row>39</xdr:row>
      <xdr:rowOff>97475</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3959"/>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15356</xdr:rowOff>
    </xdr:from>
    <xdr:to>
      <xdr:col>112</xdr:col>
      <xdr:colOff>38100</xdr:colOff>
      <xdr:row>39</xdr:row>
      <xdr:rowOff>116956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0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133483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088428" y="647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97409</xdr:rowOff>
    </xdr:from>
    <xdr:to>
      <xdr:col>107</xdr:col>
      <xdr:colOff>50800</xdr:colOff>
      <xdr:row>39</xdr:row>
      <xdr:rowOff>97931</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783959"/>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22900</xdr:rowOff>
    </xdr:from>
    <xdr:to>
      <xdr:col>107</xdr:col>
      <xdr:colOff>101600</xdr:colOff>
      <xdr:row>39</xdr:row>
      <xdr:rowOff>124500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0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141027</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484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97931</xdr:rowOff>
    </xdr:from>
    <xdr:to>
      <xdr:col>102</xdr:col>
      <xdr:colOff>114300</xdr:colOff>
      <xdr:row>39</xdr:row>
      <xdr:rowOff>98421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18656300" y="678448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46641</xdr:rowOff>
    </xdr:from>
    <xdr:to>
      <xdr:col>102</xdr:col>
      <xdr:colOff>165100</xdr:colOff>
      <xdr:row>39</xdr:row>
      <xdr:rowOff>148241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3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164768</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5084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47621</xdr:rowOff>
    </xdr:from>
    <xdr:to>
      <xdr:col>98</xdr:col>
      <xdr:colOff>38100</xdr:colOff>
      <xdr:row>39</xdr:row>
      <xdr:rowOff>149221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3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140348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8268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44944</xdr:rowOff>
    </xdr:from>
    <xdr:to>
      <xdr:col>116</xdr:col>
      <xdr:colOff>114300</xdr:colOff>
      <xdr:row>39</xdr:row>
      <xdr:rowOff>146544</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167193</xdr:rowOff>
    </xdr:from>
    <xdr:ext cx="313932"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82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46675</xdr:rowOff>
    </xdr:from>
    <xdr:to>
      <xdr:col>112</xdr:col>
      <xdr:colOff>38100</xdr:colOff>
      <xdr:row>39</xdr:row>
      <xdr:rowOff>148275</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139402</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825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46609</xdr:rowOff>
    </xdr:from>
    <xdr:to>
      <xdr:col>107</xdr:col>
      <xdr:colOff>101600</xdr:colOff>
      <xdr:row>39</xdr:row>
      <xdr:rowOff>148209</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139336</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825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47131</xdr:rowOff>
    </xdr:from>
    <xdr:to>
      <xdr:col>102</xdr:col>
      <xdr:colOff>165100</xdr:colOff>
      <xdr:row>39</xdr:row>
      <xdr:rowOff>148731</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139858</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88333" y="68264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47621</xdr:rowOff>
    </xdr:from>
    <xdr:to>
      <xdr:col>98</xdr:col>
      <xdr:colOff>38100</xdr:colOff>
      <xdr:row>39</xdr:row>
      <xdr:rowOff>149221</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165748</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99333" y="6509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地方独立行政法人の設備更新に伴い衛生費が類似団体内平均値を上回る結果となった。それ以外の項目については平均値を下回った。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引き続き歳出の削減と歳入の確保に取り組み、財政基盤の強化に努める。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年度も積み増しを行い、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％を超える水準となった。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人口の減少、高齢化及び町内に主要産業が無いこと等の理由により依然として財政基盤が弱い状況にあるため、更なる歳出削減と歳入確保に向け健全な財政運営に努める。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千葉県九十九里町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年度も引き続き全会計黒字となり、連結赤字比率は算出されない結果となった。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人口の減少、高齢化及び町内に主要産業が無いこと等の理由により、依然として財政基盤が弱い状況にあるため、更なる歳出削減と歳入確保に努める。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c r="B2" s="182" t="s">
        <v>77</v>
      </c>
      <c r="C2" s="182"/>
      <c r="D2" s="183"/>
    </row>
    <row r="3" spans="1:119" ht="18.75" customHeight="1" thickBot="1">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7135238</v>
      </c>
      <c r="BO4" s="449"/>
      <c r="BP4" s="449"/>
      <c r="BQ4" s="449"/>
      <c r="BR4" s="449"/>
      <c r="BS4" s="449"/>
      <c r="BT4" s="449"/>
      <c r="BU4" s="450"/>
      <c r="BV4" s="448">
        <v>7259556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7.7</v>
      </c>
      <c r="CU4" s="589"/>
      <c r="CV4" s="589"/>
      <c r="CW4" s="589"/>
      <c r="CX4" s="589"/>
      <c r="CY4" s="589"/>
      <c r="CZ4" s="589"/>
      <c r="DA4" s="590"/>
      <c r="DB4" s="588">
        <v>10.3</v>
      </c>
      <c r="DC4" s="589"/>
      <c r="DD4" s="589"/>
      <c r="DE4" s="589"/>
      <c r="DF4" s="589"/>
      <c r="DG4" s="589"/>
      <c r="DH4" s="589"/>
      <c r="DI4" s="590"/>
    </row>
    <row r="5" spans="1:119" ht="18.75" customHeight="1">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6808238</v>
      </c>
      <c r="BO5" s="420"/>
      <c r="BP5" s="420"/>
      <c r="BQ5" s="420"/>
      <c r="BR5" s="420"/>
      <c r="BS5" s="420"/>
      <c r="BT5" s="420"/>
      <c r="BU5" s="421"/>
      <c r="BV5" s="419">
        <v>6825640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87.5</v>
      </c>
      <c r="CU5" s="417"/>
      <c r="CV5" s="417"/>
      <c r="CW5" s="417"/>
      <c r="CX5" s="417"/>
      <c r="CY5" s="417"/>
      <c r="CZ5" s="417"/>
      <c r="DA5" s="418"/>
      <c r="DB5" s="416">
        <v>85</v>
      </c>
      <c r="DC5" s="417"/>
      <c r="DD5" s="417"/>
      <c r="DE5" s="417"/>
      <c r="DF5" s="417"/>
      <c r="DG5" s="417"/>
      <c r="DH5" s="417"/>
      <c r="DI5" s="418"/>
    </row>
    <row r="6" spans="1:119" ht="18.75" customHeight="1">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327000</v>
      </c>
      <c r="BO6" s="420"/>
      <c r="BP6" s="420"/>
      <c r="BQ6" s="420"/>
      <c r="BR6" s="420"/>
      <c r="BS6" s="420"/>
      <c r="BT6" s="420"/>
      <c r="BU6" s="421"/>
      <c r="BV6" s="419">
        <v>433916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87.5</v>
      </c>
      <c r="CU6" s="563"/>
      <c r="CV6" s="563"/>
      <c r="CW6" s="563"/>
      <c r="CX6" s="563"/>
      <c r="CY6" s="563"/>
      <c r="CZ6" s="563"/>
      <c r="DA6" s="564"/>
      <c r="DB6" s="562">
        <v>85</v>
      </c>
      <c r="DC6" s="563"/>
      <c r="DD6" s="563"/>
      <c r="DE6" s="563"/>
      <c r="DF6" s="563"/>
      <c r="DG6" s="563"/>
      <c r="DH6" s="563"/>
      <c r="DI6" s="564"/>
    </row>
    <row r="7" spans="1:119" ht="18.75" customHeight="1">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3701</v>
      </c>
      <c r="BO7" s="420"/>
      <c r="BP7" s="420"/>
      <c r="BQ7" s="420"/>
      <c r="BR7" s="420"/>
      <c r="BS7" s="420"/>
      <c r="BT7" s="420"/>
      <c r="BU7" s="421"/>
      <c r="BV7" s="419">
        <v>4043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4196502</v>
      </c>
      <c r="CU7" s="420"/>
      <c r="CV7" s="420"/>
      <c r="CW7" s="420"/>
      <c r="CX7" s="420"/>
      <c r="CY7" s="420"/>
      <c r="CZ7" s="420"/>
      <c r="DA7" s="421"/>
      <c r="DB7" s="419">
        <v>4179592</v>
      </c>
      <c r="DC7" s="420"/>
      <c r="DD7" s="420"/>
      <c r="DE7" s="420"/>
      <c r="DF7" s="420"/>
      <c r="DG7" s="420"/>
      <c r="DH7" s="420"/>
      <c r="DI7" s="421"/>
    </row>
    <row r="8" spans="1:119" ht="18.75" customHeight="1" thickBot="1">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323299</v>
      </c>
      <c r="BO8" s="420"/>
      <c r="BP8" s="420"/>
      <c r="BQ8" s="420"/>
      <c r="BR8" s="420"/>
      <c r="BS8" s="420"/>
      <c r="BT8" s="420"/>
      <c r="BU8" s="421"/>
      <c r="BV8" s="419">
        <v>429873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0.42</v>
      </c>
      <c r="CU8" s="523"/>
      <c r="CV8" s="523"/>
      <c r="CW8" s="523"/>
      <c r="CX8" s="523"/>
      <c r="CY8" s="523"/>
      <c r="CZ8" s="523"/>
      <c r="DA8" s="524"/>
      <c r="DB8" s="522">
        <v>0.43</v>
      </c>
      <c r="DC8" s="523"/>
      <c r="DD8" s="523"/>
      <c r="DE8" s="523"/>
      <c r="DF8" s="523"/>
      <c r="DG8" s="523"/>
      <c r="DH8" s="523"/>
      <c r="DI8" s="524"/>
    </row>
    <row r="9" spans="1:119" ht="18.75" customHeight="1" thickBot="1">
      <c r="A9" s="181"/>
      <c r="B9" s="551" t="s">
        <v>106</v>
      </c>
      <c r="C9" s="552"/>
      <c r="D9" s="552"/>
      <c r="E9" s="552"/>
      <c r="F9" s="552"/>
      <c r="G9" s="552"/>
      <c r="H9" s="552"/>
      <c r="I9" s="552"/>
      <c r="J9" s="552"/>
      <c r="K9" s="470"/>
      <c r="L9" s="553" t="s">
        <v>107</v>
      </c>
      <c r="M9" s="554"/>
      <c r="N9" s="554"/>
      <c r="O9" s="554"/>
      <c r="P9" s="554"/>
      <c r="Q9" s="555"/>
      <c r="R9" s="556">
        <v>14639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-106574</v>
      </c>
      <c r="BO9" s="420"/>
      <c r="BP9" s="420"/>
      <c r="BQ9" s="420"/>
      <c r="BR9" s="420"/>
      <c r="BS9" s="420"/>
      <c r="BT9" s="420"/>
      <c r="BU9" s="421"/>
      <c r="BV9" s="419">
        <v>-36500</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11.7</v>
      </c>
      <c r="CU9" s="417"/>
      <c r="CV9" s="417"/>
      <c r="CW9" s="417"/>
      <c r="CX9" s="417"/>
      <c r="CY9" s="417"/>
      <c r="CZ9" s="417"/>
      <c r="DA9" s="418"/>
      <c r="DB9" s="416">
        <v>11.9</v>
      </c>
      <c r="DC9" s="417"/>
      <c r="DD9" s="417"/>
      <c r="DE9" s="417"/>
      <c r="DF9" s="417"/>
      <c r="DG9" s="417"/>
      <c r="DH9" s="417"/>
      <c r="DI9" s="418"/>
    </row>
    <row r="10" spans="1:119" ht="18.75" customHeight="1" thickBot="1">
      <c r="A10" s="181"/>
      <c r="B10" s="551"/>
      <c r="C10" s="552"/>
      <c r="D10" s="552"/>
      <c r="E10" s="552"/>
      <c r="F10" s="552"/>
      <c r="G10" s="552"/>
      <c r="H10" s="552"/>
      <c r="I10" s="552"/>
      <c r="J10" s="552"/>
      <c r="K10" s="470"/>
      <c r="L10" s="375" t="s">
        <v>112</v>
      </c>
      <c r="M10" s="376"/>
      <c r="N10" s="376"/>
      <c r="O10" s="376"/>
      <c r="P10" s="376"/>
      <c r="Q10" s="377"/>
      <c r="R10" s="372">
        <v>16510</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215040</v>
      </c>
      <c r="BO10" s="420"/>
      <c r="BP10" s="420"/>
      <c r="BQ10" s="420"/>
      <c r="BR10" s="420"/>
      <c r="BS10" s="420"/>
      <c r="BT10" s="420"/>
      <c r="BU10" s="421"/>
      <c r="BV10" s="419">
        <v>403981</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c r="A12" s="181"/>
      <c r="B12" s="525" t="s">
        <v>123</v>
      </c>
      <c r="C12" s="526"/>
      <c r="D12" s="526"/>
      <c r="E12" s="526"/>
      <c r="F12" s="526"/>
      <c r="G12" s="526"/>
      <c r="H12" s="526"/>
      <c r="I12" s="526"/>
      <c r="J12" s="526"/>
      <c r="K12" s="527"/>
      <c r="L12" s="534" t="s">
        <v>124</v>
      </c>
      <c r="M12" s="535"/>
      <c r="N12" s="535"/>
      <c r="O12" s="535"/>
      <c r="P12" s="535"/>
      <c r="Q12" s="536"/>
      <c r="R12" s="537">
        <v>14333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15130</v>
      </c>
      <c r="BO12" s="420"/>
      <c r="BP12" s="420"/>
      <c r="BQ12" s="420"/>
      <c r="BR12" s="420"/>
      <c r="BS12" s="420"/>
      <c r="BT12" s="420"/>
      <c r="BU12" s="421"/>
      <c r="BV12" s="419">
        <v>7496</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c r="A13" s="181"/>
      <c r="B13" s="528"/>
      <c r="C13" s="529"/>
      <c r="D13" s="529"/>
      <c r="E13" s="529"/>
      <c r="F13" s="529"/>
      <c r="G13" s="529"/>
      <c r="H13" s="529"/>
      <c r="I13" s="529"/>
      <c r="J13" s="529"/>
      <c r="K13" s="530"/>
      <c r="L13" s="190"/>
      <c r="M13" s="503" t="s">
        <v>130</v>
      </c>
      <c r="N13" s="504"/>
      <c r="O13" s="504"/>
      <c r="P13" s="504"/>
      <c r="Q13" s="505"/>
      <c r="R13" s="506">
        <v>13944</v>
      </c>
      <c r="S13" s="507"/>
      <c r="T13" s="507"/>
      <c r="U13" s="507"/>
      <c r="V13" s="508"/>
      <c r="W13" s="509" t="s">
        <v>131</v>
      </c>
      <c r="X13" s="405"/>
      <c r="Y13" s="405"/>
      <c r="Z13" s="405"/>
      <c r="AA13" s="405"/>
      <c r="AB13" s="406"/>
      <c r="AC13" s="372">
        <v>424</v>
      </c>
      <c r="AD13" s="373"/>
      <c r="AE13" s="373"/>
      <c r="AF13" s="373"/>
      <c r="AG13" s="374"/>
      <c r="AH13" s="372">
        <v>574</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93336</v>
      </c>
      <c r="BO13" s="420"/>
      <c r="BP13" s="420"/>
      <c r="BQ13" s="420"/>
      <c r="BR13" s="420"/>
      <c r="BS13" s="420"/>
      <c r="BT13" s="420"/>
      <c r="BU13" s="421"/>
      <c r="BV13" s="419">
        <v>359985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7.6</v>
      </c>
      <c r="CU13" s="417"/>
      <c r="CV13" s="417"/>
      <c r="CW13" s="417"/>
      <c r="CX13" s="417"/>
      <c r="CY13" s="417"/>
      <c r="CZ13" s="417"/>
      <c r="DA13" s="418"/>
      <c r="DB13" s="416">
        <v>7.5</v>
      </c>
      <c r="DC13" s="417"/>
      <c r="DD13" s="417"/>
      <c r="DE13" s="417"/>
      <c r="DF13" s="417"/>
      <c r="DG13" s="417"/>
      <c r="DH13" s="417"/>
      <c r="DI13" s="418"/>
    </row>
    <row r="14" spans="1:119" ht="18.75" customHeight="1" thickBot="1">
      <c r="A14" s="181"/>
      <c r="B14" s="528"/>
      <c r="C14" s="529"/>
      <c r="D14" s="529"/>
      <c r="E14" s="529"/>
      <c r="F14" s="529"/>
      <c r="G14" s="529"/>
      <c r="H14" s="529"/>
      <c r="I14" s="529"/>
      <c r="J14" s="529"/>
      <c r="K14" s="530"/>
      <c r="L14" s="493" t="s">
        <v>135</v>
      </c>
      <c r="M14" s="546"/>
      <c r="N14" s="546"/>
      <c r="O14" s="546"/>
      <c r="P14" s="546"/>
      <c r="Q14" s="547"/>
      <c r="R14" s="506">
        <v>14625</v>
      </c>
      <c r="S14" s="507"/>
      <c r="T14" s="507"/>
      <c r="U14" s="507"/>
      <c r="V14" s="508"/>
      <c r="W14" s="510"/>
      <c r="X14" s="408"/>
      <c r="Y14" s="408"/>
      <c r="Z14" s="408"/>
      <c r="AA14" s="408"/>
      <c r="AB14" s="409"/>
      <c r="AC14" s="499">
        <v>6.6</v>
      </c>
      <c r="AD14" s="500"/>
      <c r="AE14" s="500"/>
      <c r="AF14" s="500"/>
      <c r="AG14" s="501"/>
      <c r="AH14" s="499">
        <v>7.5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c r="A15" s="181"/>
      <c r="B15" s="528"/>
      <c r="C15" s="529"/>
      <c r="D15" s="529"/>
      <c r="E15" s="529"/>
      <c r="F15" s="529"/>
      <c r="G15" s="529"/>
      <c r="H15" s="529"/>
      <c r="I15" s="529"/>
      <c r="J15" s="529"/>
      <c r="K15" s="530"/>
      <c r="L15" s="190"/>
      <c r="M15" s="503" t="s">
        <v>130</v>
      </c>
      <c r="N15" s="504"/>
      <c r="O15" s="504"/>
      <c r="P15" s="504"/>
      <c r="Q15" s="505"/>
      <c r="R15" s="506">
        <v>14261</v>
      </c>
      <c r="S15" s="507"/>
      <c r="T15" s="507"/>
      <c r="U15" s="507"/>
      <c r="V15" s="508"/>
      <c r="W15" s="509" t="s">
        <v>137</v>
      </c>
      <c r="X15" s="405"/>
      <c r="Y15" s="405"/>
      <c r="Z15" s="405"/>
      <c r="AA15" s="405"/>
      <c r="AB15" s="406"/>
      <c r="AC15" s="372">
        <v>1998</v>
      </c>
      <c r="AD15" s="373"/>
      <c r="AE15" s="373"/>
      <c r="AF15" s="373"/>
      <c r="AG15" s="374"/>
      <c r="AH15" s="372">
        <v>2374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1597101</v>
      </c>
      <c r="BO15" s="449"/>
      <c r="BP15" s="449"/>
      <c r="BQ15" s="449"/>
      <c r="BR15" s="449"/>
      <c r="BS15" s="449"/>
      <c r="BT15" s="449"/>
      <c r="BU15" s="450"/>
      <c r="BV15" s="448">
        <v>1567430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31.2</v>
      </c>
      <c r="AD16" s="500"/>
      <c r="AE16" s="500"/>
      <c r="AF16" s="500"/>
      <c r="AG16" s="501"/>
      <c r="AH16" s="499">
        <v>31.1</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3770627</v>
      </c>
      <c r="BO16" s="420"/>
      <c r="BP16" s="420"/>
      <c r="BQ16" s="420"/>
      <c r="BR16" s="420"/>
      <c r="BS16" s="420"/>
      <c r="BT16" s="420"/>
      <c r="BU16" s="421"/>
      <c r="BV16" s="419">
        <v>3726889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3990</v>
      </c>
      <c r="AD17" s="373"/>
      <c r="AE17" s="373"/>
      <c r="AF17" s="373"/>
      <c r="AG17" s="374"/>
      <c r="AH17" s="372">
        <v>4694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1996071</v>
      </c>
      <c r="BO17" s="420"/>
      <c r="BP17" s="420"/>
      <c r="BQ17" s="420"/>
      <c r="BR17" s="420"/>
      <c r="BS17" s="420"/>
      <c r="BT17" s="420"/>
      <c r="BU17" s="421"/>
      <c r="BV17" s="419">
        <v>1959717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c r="A18" s="181"/>
      <c r="B18" s="469" t="s">
        <v>147</v>
      </c>
      <c r="C18" s="470"/>
      <c r="D18" s="470"/>
      <c r="E18" s="471"/>
      <c r="F18" s="471"/>
      <c r="G18" s="471"/>
      <c r="H18" s="471"/>
      <c r="I18" s="471"/>
      <c r="J18" s="471"/>
      <c r="K18" s="471"/>
      <c r="L18" s="472">
        <v>24.44</v>
      </c>
      <c r="M18" s="472"/>
      <c r="N18" s="472"/>
      <c r="O18" s="472"/>
      <c r="P18" s="472"/>
      <c r="Q18" s="472"/>
      <c r="R18" s="473"/>
      <c r="S18" s="473"/>
      <c r="T18" s="473"/>
      <c r="U18" s="473"/>
      <c r="V18" s="474"/>
      <c r="W18" s="490"/>
      <c r="X18" s="491"/>
      <c r="Y18" s="491"/>
      <c r="Z18" s="491"/>
      <c r="AA18" s="491"/>
      <c r="AB18" s="515"/>
      <c r="AC18" s="389">
        <v>62.2</v>
      </c>
      <c r="AD18" s="390"/>
      <c r="AE18" s="390"/>
      <c r="AF18" s="390"/>
      <c r="AG18" s="475"/>
      <c r="AH18" s="389">
        <v>61.4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3679700</v>
      </c>
      <c r="BO18" s="420"/>
      <c r="BP18" s="420"/>
      <c r="BQ18" s="420"/>
      <c r="BR18" s="420"/>
      <c r="BS18" s="420"/>
      <c r="BT18" s="420"/>
      <c r="BU18" s="421"/>
      <c r="BV18" s="419">
        <v>3553946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c r="A19" s="181"/>
      <c r="B19" s="469" t="s">
        <v>149</v>
      </c>
      <c r="C19" s="470"/>
      <c r="D19" s="470"/>
      <c r="E19" s="471"/>
      <c r="F19" s="471"/>
      <c r="G19" s="471"/>
      <c r="H19" s="471"/>
      <c r="I19" s="471"/>
      <c r="J19" s="471"/>
      <c r="K19" s="471"/>
      <c r="L19" s="479">
        <v>599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5162692</v>
      </c>
      <c r="BO19" s="420"/>
      <c r="BP19" s="420"/>
      <c r="BQ19" s="420"/>
      <c r="BR19" s="420"/>
      <c r="BS19" s="420"/>
      <c r="BT19" s="420"/>
      <c r="BU19" s="421"/>
      <c r="BV19" s="419">
        <v>5174502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c r="A20" s="181"/>
      <c r="B20" s="469" t="s">
        <v>151</v>
      </c>
      <c r="C20" s="470"/>
      <c r="D20" s="470"/>
      <c r="E20" s="471"/>
      <c r="F20" s="471"/>
      <c r="G20" s="471"/>
      <c r="H20" s="471"/>
      <c r="I20" s="471"/>
      <c r="J20" s="471"/>
      <c r="K20" s="471"/>
      <c r="L20" s="479">
        <v>6181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6660491</v>
      </c>
      <c r="BO22" s="449"/>
      <c r="BP22" s="449"/>
      <c r="BQ22" s="449"/>
      <c r="BR22" s="449"/>
      <c r="BS22" s="449"/>
      <c r="BT22" s="449"/>
      <c r="BU22" s="450"/>
      <c r="BV22" s="448">
        <v>6887378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5778077</v>
      </c>
      <c r="BO23" s="420"/>
      <c r="BP23" s="420"/>
      <c r="BQ23" s="420"/>
      <c r="BR23" s="420"/>
      <c r="BS23" s="420"/>
      <c r="BT23" s="420"/>
      <c r="BU23" s="421"/>
      <c r="BV23" s="419">
        <v>5882906</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c r="A24" s="181"/>
      <c r="B24" s="398"/>
      <c r="C24" s="399"/>
      <c r="D24" s="400"/>
      <c r="E24" s="375" t="s">
        <v>161</v>
      </c>
      <c r="F24" s="376"/>
      <c r="G24" s="376"/>
      <c r="H24" s="376"/>
      <c r="I24" s="376"/>
      <c r="J24" s="376"/>
      <c r="K24" s="377"/>
      <c r="L24" s="372">
        <v>1</v>
      </c>
      <c r="M24" s="373"/>
      <c r="N24" s="373"/>
      <c r="O24" s="373"/>
      <c r="P24" s="374"/>
      <c r="Q24" s="372">
        <v>7820</v>
      </c>
      <c r="R24" s="373"/>
      <c r="S24" s="373"/>
      <c r="T24" s="373"/>
      <c r="U24" s="373"/>
      <c r="V24" s="374"/>
      <c r="W24" s="462"/>
      <c r="X24" s="399"/>
      <c r="Y24" s="400"/>
      <c r="Z24" s="375" t="s">
        <v>162</v>
      </c>
      <c r="AA24" s="376"/>
      <c r="AB24" s="376"/>
      <c r="AC24" s="376"/>
      <c r="AD24" s="376"/>
      <c r="AE24" s="376"/>
      <c r="AF24" s="376"/>
      <c r="AG24" s="377"/>
      <c r="AH24" s="372">
        <v>129</v>
      </c>
      <c r="AI24" s="373"/>
      <c r="AJ24" s="373"/>
      <c r="AK24" s="373"/>
      <c r="AL24" s="374"/>
      <c r="AM24" s="372">
        <v>388806</v>
      </c>
      <c r="AN24" s="373"/>
      <c r="AO24" s="373"/>
      <c r="AP24" s="373"/>
      <c r="AQ24" s="373"/>
      <c r="AR24" s="374"/>
      <c r="AS24" s="372">
        <v>3014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4361482</v>
      </c>
      <c r="BO24" s="420"/>
      <c r="BP24" s="420"/>
      <c r="BQ24" s="420"/>
      <c r="BR24" s="420"/>
      <c r="BS24" s="420"/>
      <c r="BT24" s="420"/>
      <c r="BU24" s="421"/>
      <c r="BV24" s="419">
        <v>4317718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c r="A25" s="181"/>
      <c r="B25" s="398"/>
      <c r="C25" s="399"/>
      <c r="D25" s="400"/>
      <c r="E25" s="375" t="s">
        <v>164</v>
      </c>
      <c r="F25" s="376"/>
      <c r="G25" s="376"/>
      <c r="H25" s="376"/>
      <c r="I25" s="376"/>
      <c r="J25" s="376"/>
      <c r="K25" s="377"/>
      <c r="L25" s="372">
        <v>1</v>
      </c>
      <c r="M25" s="373"/>
      <c r="N25" s="373"/>
      <c r="O25" s="373"/>
      <c r="P25" s="374"/>
      <c r="Q25" s="372">
        <v>6410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41425</v>
      </c>
      <c r="BO25" s="449"/>
      <c r="BP25" s="449"/>
      <c r="BQ25" s="449"/>
      <c r="BR25" s="449"/>
      <c r="BS25" s="449"/>
      <c r="BT25" s="449"/>
      <c r="BU25" s="450"/>
      <c r="BV25" s="448">
        <v>57018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c r="A26" s="181"/>
      <c r="B26" s="398"/>
      <c r="C26" s="399"/>
      <c r="D26" s="400"/>
      <c r="E26" s="375" t="s">
        <v>167</v>
      </c>
      <c r="F26" s="376"/>
      <c r="G26" s="376"/>
      <c r="H26" s="376"/>
      <c r="I26" s="376"/>
      <c r="J26" s="376"/>
      <c r="K26" s="377"/>
      <c r="L26" s="372">
        <v>1</v>
      </c>
      <c r="M26" s="373"/>
      <c r="N26" s="373"/>
      <c r="O26" s="373"/>
      <c r="P26" s="374"/>
      <c r="Q26" s="372">
        <v>5710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c r="A27" s="181"/>
      <c r="B27" s="398"/>
      <c r="C27" s="399"/>
      <c r="D27" s="400"/>
      <c r="E27" s="375" t="s">
        <v>171</v>
      </c>
      <c r="F27" s="376"/>
      <c r="G27" s="376"/>
      <c r="H27" s="376"/>
      <c r="I27" s="376"/>
      <c r="J27" s="376"/>
      <c r="K27" s="377"/>
      <c r="L27" s="372">
        <v>1</v>
      </c>
      <c r="M27" s="373"/>
      <c r="N27" s="373"/>
      <c r="O27" s="373"/>
      <c r="P27" s="374"/>
      <c r="Q27" s="372">
        <v>2710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c r="A28" s="181"/>
      <c r="B28" s="398"/>
      <c r="C28" s="399"/>
      <c r="D28" s="400"/>
      <c r="E28" s="375" t="s">
        <v>174</v>
      </c>
      <c r="F28" s="376"/>
      <c r="G28" s="376"/>
      <c r="H28" s="376"/>
      <c r="I28" s="376"/>
      <c r="J28" s="376"/>
      <c r="K28" s="377"/>
      <c r="L28" s="372">
        <v>1</v>
      </c>
      <c r="M28" s="373"/>
      <c r="N28" s="373"/>
      <c r="O28" s="373"/>
      <c r="P28" s="374"/>
      <c r="Q28" s="372">
        <v>2330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2228647</v>
      </c>
      <c r="BO28" s="449"/>
      <c r="BP28" s="449"/>
      <c r="BQ28" s="449"/>
      <c r="BR28" s="449"/>
      <c r="BS28" s="449"/>
      <c r="BT28" s="449"/>
      <c r="BU28" s="450"/>
      <c r="BV28" s="448">
        <v>2028737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c r="A29" s="181"/>
      <c r="B29" s="398"/>
      <c r="C29" s="399"/>
      <c r="D29" s="400"/>
      <c r="E29" s="375" t="s">
        <v>177</v>
      </c>
      <c r="F29" s="376"/>
      <c r="G29" s="376"/>
      <c r="H29" s="376"/>
      <c r="I29" s="376"/>
      <c r="J29" s="376"/>
      <c r="K29" s="377"/>
      <c r="L29" s="372">
        <v>12</v>
      </c>
      <c r="M29" s="373"/>
      <c r="N29" s="373"/>
      <c r="O29" s="373"/>
      <c r="P29" s="374"/>
      <c r="Q29" s="372">
        <v>2150</v>
      </c>
      <c r="R29" s="373"/>
      <c r="S29" s="373"/>
      <c r="T29" s="373"/>
      <c r="U29" s="373"/>
      <c r="V29" s="374"/>
      <c r="W29" s="463"/>
      <c r="X29" s="464"/>
      <c r="Y29" s="465"/>
      <c r="Z29" s="375" t="s">
        <v>178</v>
      </c>
      <c r="AA29" s="376"/>
      <c r="AB29" s="376"/>
      <c r="AC29" s="376"/>
      <c r="AD29" s="376"/>
      <c r="AE29" s="376"/>
      <c r="AF29" s="376"/>
      <c r="AG29" s="377"/>
      <c r="AH29" s="372">
        <v>129</v>
      </c>
      <c r="AI29" s="373"/>
      <c r="AJ29" s="373"/>
      <c r="AK29" s="373"/>
      <c r="AL29" s="374"/>
      <c r="AM29" s="372">
        <v>388806</v>
      </c>
      <c r="AN29" s="373"/>
      <c r="AO29" s="373"/>
      <c r="AP29" s="373"/>
      <c r="AQ29" s="373"/>
      <c r="AR29" s="374"/>
      <c r="AS29" s="372">
        <v>3014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8264</v>
      </c>
      <c r="BO29" s="420"/>
      <c r="BP29" s="420"/>
      <c r="BQ29" s="420"/>
      <c r="BR29" s="420"/>
      <c r="BS29" s="420"/>
      <c r="BT29" s="420"/>
      <c r="BU29" s="421"/>
      <c r="BV29" s="419">
        <v>8264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100.8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1990362</v>
      </c>
      <c r="BO30" s="454"/>
      <c r="BP30" s="454"/>
      <c r="BQ30" s="454"/>
      <c r="BR30" s="454"/>
      <c r="BS30" s="454"/>
      <c r="BT30" s="454"/>
      <c r="BU30" s="455"/>
      <c r="BV30" s="453">
        <v>1908893</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農業集落排水事業会計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山武郡市広域行政組合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c r="A35" s="181"/>
      <c r="B35" s="205"/>
      <c r="C35" s="367">
        <f>IF(E35="","",C34+1)</f>
        <v>2</v>
      </c>
      <c r="D35" s="367"/>
      <c r="E35" s="368" t="str">
        <f>IF('各会計、関係団体の財政状況及び健全化判断比率'!B8="","",'各会計、関係団体の財政状況及び健全化判断比率'!B8)</f>
        <v>給食事業特別会計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ガス事業会計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東金市外三市町清掃組合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c r="A36" s="181"/>
      <c r="B36" s="205"/>
      <c r="C36" s="367">
        <f>IF(E36="","",C35+1)</f>
        <v>3</v>
      </c>
      <c r="D36" s="367"/>
      <c r="E36" s="368" t="str">
        <f>IF('各会計、関係団体の財政状況及び健全化判断比率'!B9="","",'各会計、関係団体の財政状況及び健全化判断比率'!B9)</f>
        <v>病院事業特別会計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山武郡市広域水道企業団</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九十九里地域水道企業団</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千葉県市町村総合事務組合(一般会計)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千葉県市町村総合事務組合
(千葉県自治会館管理運営特別会計)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千葉県市町村総合事務組合
(千葉県自治研修センター特別会計）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千葉県市町村総合事務組合
(千葉県市町村交通災害共済特別会計）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17</v>
      </c>
      <c r="BX42" s="367"/>
      <c r="BY42" s="368" t="str">
        <f>IF('各会計、関係団体の財政状況及び健全化判断比率'!B76="","",'各会計、関係団体の財政状況及び健全化判断比率'!B76)</f>
        <v>千葉県後期高齢者医療広域連合(一般会計)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18</v>
      </c>
      <c r="BX43" s="367"/>
      <c r="BY43" s="368" t="str">
        <f>IF('各会計、関係団体の財政状況及び健全化判断比率'!B77="","",'各会計、関係団体の財政状況及び健全化判断比率'!B77)</f>
        <v>千葉県後期高齢者医療広域連合(後期高齢者医療特別会計）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row r="55" spans="5:113"/>
    <row r="56" spans="5:113"/>
  </sheetData>
  <sheetProtection algorithmName="SHA-512" hashValue="1L6SjypARXuvZ4C8V9cFTa7kC3KJyuh4beIneHTBCmr8Ma99lX1cTYJRz73qrcG4n8yaQ1Azn+7uqAaR/wxqfQ==" saltValue="qQLTNGIcgWNg9bkuqk1wf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52" t="s">
        <v>533</v>
      </c>
      <c r="D34" s="1152"/>
      <c r="E34" s="1153"/>
      <c r="F34" s="32">
        <v>4.04</v>
      </c>
      <c r="G34" s="33">
        <v>15.17</v>
      </c>
      <c r="H34" s="33">
        <v>10.93</v>
      </c>
      <c r="I34" s="33">
        <v>10.28</v>
      </c>
      <c r="J34" s="34">
        <v>7.7</v>
      </c>
      <c r="K34" s="22"/>
      <c r="L34" s="22"/>
      <c r="M34" s="22"/>
      <c r="N34" s="22"/>
      <c r="O34" s="22"/>
      <c r="P34" s="22"/>
    </row>
    <row r="35" spans="1:16" ht="39" customHeight="1">
      <c r="A35" s="22"/>
      <c r="B35" s="35"/>
      <c r="C35" s="1146" t="s">
        <v>534</v>
      </c>
      <c r="D35" s="1147"/>
      <c r="E35" s="1148"/>
      <c r="F35" s="36">
        <v>6.05</v>
      </c>
      <c r="G35" s="37">
        <v>5.51</v>
      </c>
      <c r="H35" s="37">
        <v>4.6100000000000003</v>
      </c>
      <c r="I35" s="37">
        <v>4.1399999999999997</v>
      </c>
      <c r="J35" s="38">
        <v>3.84</v>
      </c>
      <c r="K35" s="22"/>
      <c r="L35" s="22"/>
      <c r="M35" s="22"/>
      <c r="N35" s="22"/>
      <c r="O35" s="22"/>
      <c r="P35" s="22"/>
    </row>
    <row r="36" spans="1:16" ht="39" customHeight="1">
      <c r="A36" s="22"/>
      <c r="B36" s="35"/>
      <c r="C36" s="1146" t="s">
        <v>535</v>
      </c>
      <c r="D36" s="1147"/>
      <c r="E36" s="1148"/>
      <c r="F36" s="36">
        <v>0.76</v>
      </c>
      <c r="G36" s="37">
        <v>1.69</v>
      </c>
      <c r="H36" s="37">
        <v>1.76</v>
      </c>
      <c r="I36" s="37">
        <v>2.2599999999999998</v>
      </c>
      <c r="J36" s="38">
        <v>1.59</v>
      </c>
      <c r="K36" s="22"/>
      <c r="L36" s="22"/>
      <c r="M36" s="22"/>
      <c r="N36" s="22"/>
      <c r="O36" s="22"/>
      <c r="P36" s="22"/>
    </row>
    <row r="37" spans="1:16" ht="39" customHeight="1">
      <c r="A37" s="22"/>
      <c r="B37" s="35"/>
      <c r="C37" s="1146" t="s">
        <v>536</v>
      </c>
      <c r="D37" s="1147"/>
      <c r="E37" s="1148"/>
      <c r="F37" s="36">
        <v>1.48</v>
      </c>
      <c r="G37" s="37">
        <v>1.25</v>
      </c>
      <c r="H37" s="37">
        <v>1.54</v>
      </c>
      <c r="I37" s="37">
        <v>0.92</v>
      </c>
      <c r="J37" s="38">
        <v>0.96</v>
      </c>
      <c r="K37" s="22"/>
      <c r="L37" s="22"/>
      <c r="M37" s="22"/>
      <c r="N37" s="22"/>
      <c r="O37" s="22"/>
      <c r="P37" s="22"/>
    </row>
    <row r="38" spans="1:16" ht="39" customHeight="1">
      <c r="A38" s="22"/>
      <c r="B38" s="35"/>
      <c r="C38" s="1146" t="s">
        <v>537</v>
      </c>
      <c r="D38" s="1147"/>
      <c r="E38" s="1148"/>
      <c r="F38" s="36">
        <v>0</v>
      </c>
      <c r="G38" s="37">
        <v>0.01</v>
      </c>
      <c r="H38" s="37">
        <v>0.25</v>
      </c>
      <c r="I38" s="37">
        <v>0.37</v>
      </c>
      <c r="J38" s="38">
        <v>0.44</v>
      </c>
      <c r="K38" s="22"/>
      <c r="L38" s="22"/>
      <c r="M38" s="22"/>
      <c r="N38" s="22"/>
      <c r="O38" s="22"/>
      <c r="P38" s="22"/>
    </row>
    <row r="39" spans="1:16" ht="39" customHeight="1">
      <c r="A39" s="22"/>
      <c r="B39" s="35"/>
      <c r="C39" s="1146" t="s">
        <v>538</v>
      </c>
      <c r="D39" s="1147"/>
      <c r="E39" s="1148"/>
      <c r="F39" s="36">
        <v>7.0000000000000007E-2</v>
      </c>
      <c r="G39" s="37">
        <v>7.0000000000000007E-2</v>
      </c>
      <c r="H39" s="37">
        <v>7.0000000000000007E-2</v>
      </c>
      <c r="I39" s="37">
        <v>0.06</v>
      </c>
      <c r="J39" s="38">
        <v>0.04</v>
      </c>
      <c r="K39" s="22"/>
      <c r="L39" s="22"/>
      <c r="M39" s="22"/>
      <c r="N39" s="22"/>
      <c r="O39" s="22"/>
      <c r="P39" s="22"/>
    </row>
    <row r="40" spans="1:16" ht="39" customHeight="1">
      <c r="A40" s="22"/>
      <c r="B40" s="35"/>
      <c r="C40" s="1146" t="s">
        <v>539</v>
      </c>
      <c r="D40" s="1147"/>
      <c r="E40" s="1148"/>
      <c r="F40" s="36">
        <v>0</v>
      </c>
      <c r="G40" s="37">
        <v>0</v>
      </c>
      <c r="H40" s="37">
        <v>0</v>
      </c>
      <c r="I40" s="37">
        <v>0</v>
      </c>
      <c r="J40" s="38">
        <v>0</v>
      </c>
      <c r="K40" s="22"/>
      <c r="L40" s="22"/>
      <c r="M40" s="22"/>
      <c r="N40" s="22"/>
      <c r="O40" s="22"/>
      <c r="P40" s="22"/>
    </row>
    <row r="41" spans="1:16" ht="39" customHeight="1">
      <c r="A41" s="22"/>
      <c r="B41" s="35"/>
      <c r="C41" s="1146" t="s">
        <v>540</v>
      </c>
      <c r="D41" s="1147"/>
      <c r="E41" s="1148"/>
      <c r="F41" s="36">
        <v>0</v>
      </c>
      <c r="G41" s="37">
        <v>0</v>
      </c>
      <c r="H41" s="37">
        <v>0</v>
      </c>
      <c r="I41" s="37">
        <v>0</v>
      </c>
      <c r="J41" s="38">
        <v>0</v>
      </c>
      <c r="K41" s="22"/>
      <c r="L41" s="22"/>
      <c r="M41" s="22"/>
      <c r="N41" s="22"/>
      <c r="O41" s="22"/>
      <c r="P41" s="22"/>
    </row>
    <row r="42" spans="1:16" ht="39" customHeight="1">
      <c r="A42" s="22"/>
      <c r="B42" s="39"/>
      <c r="C42" s="1146" t="s">
        <v>541</v>
      </c>
      <c r="D42" s="1147"/>
      <c r="E42" s="1148"/>
      <c r="F42" s="36" t="s">
        <v>489</v>
      </c>
      <c r="G42" s="37" t="s">
        <v>489</v>
      </c>
      <c r="H42" s="37" t="s">
        <v>489</v>
      </c>
      <c r="I42" s="37" t="s">
        <v>489</v>
      </c>
      <c r="J42" s="38" t="s">
        <v>489</v>
      </c>
      <c r="K42" s="22"/>
      <c r="L42" s="22"/>
      <c r="M42" s="22"/>
      <c r="N42" s="22"/>
      <c r="O42" s="22"/>
      <c r="P42" s="22"/>
    </row>
    <row r="43" spans="1:16" ht="39" customHeight="1" thickBot="1">
      <c r="A43" s="22"/>
      <c r="B43" s="40"/>
      <c r="C43" s="1149" t="s">
        <v>542</v>
      </c>
      <c r="D43" s="1150"/>
      <c r="E43" s="1151"/>
      <c r="F43" s="41" t="s">
        <v>489</v>
      </c>
      <c r="G43" s="42" t="s">
        <v>489</v>
      </c>
      <c r="H43" s="42" t="s">
        <v>489</v>
      </c>
      <c r="I43" s="42" t="s">
        <v>489</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6.2">
      <c r="A45" s="22"/>
      <c r="B45" s="22"/>
      <c r="C45" s="22"/>
      <c r="D45" s="22"/>
      <c r="E45" s="22"/>
      <c r="F45" s="22"/>
      <c r="G45" s="22"/>
      <c r="H45" s="22"/>
      <c r="I45" s="22"/>
      <c r="J45" s="22"/>
      <c r="K45" s="22"/>
      <c r="L45" s="22"/>
      <c r="M45" s="22"/>
      <c r="N45" s="22"/>
      <c r="O45" s="22"/>
      <c r="P45" s="22"/>
    </row>
  </sheetData>
  <sheetProtection algorithmName="SHA-512" hashValue="d4/n0C1VrYs8gA5sQXUVC+MLY1Jo5HYklme7+/Bl5sflQ92u+yHq/dNqm+yFGl8xWKVz2du+PpIPjZIFJSE08Q==" saltValue="FHYSOeUWrMsK9Sj6kb5t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L58" sqref="L58"/>
    </sheetView>
  </sheetViews>
  <sheetFormatPr defaultColWidth="0" defaultRowHeight="12.6" customHeight="1" zeroHeight="1"/>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77" t="s">
        <v>9</v>
      </c>
      <c r="C45" s="1178"/>
      <c r="D45" s="58"/>
      <c r="E45" s="1183" t="s">
        <v>10</v>
      </c>
      <c r="F45" s="1183"/>
      <c r="G45" s="1183"/>
      <c r="H45" s="1183"/>
      <c r="I45" s="1183"/>
      <c r="J45" s="1184"/>
      <c r="K45" s="59">
        <v>710</v>
      </c>
      <c r="L45" s="60">
        <v>706</v>
      </c>
      <c r="M45" s="60">
        <v>714</v>
      </c>
      <c r="N45" s="60">
        <v>725</v>
      </c>
      <c r="O45" s="61">
        <v>704</v>
      </c>
      <c r="P45" s="48"/>
      <c r="Q45" s="48"/>
      <c r="R45" s="48"/>
      <c r="S45" s="48"/>
      <c r="T45" s="48"/>
      <c r="U45" s="48"/>
    </row>
    <row r="46" spans="1:21" ht="30.75" customHeight="1">
      <c r="A46" s="48"/>
      <c r="B46" s="1179"/>
      <c r="C46" s="1180"/>
      <c r="D46" s="62"/>
      <c r="E46" s="1156" t="s">
        <v>11</v>
      </c>
      <c r="F46" s="1156"/>
      <c r="G46" s="1156"/>
      <c r="H46" s="1156"/>
      <c r="I46" s="1156"/>
      <c r="J46" s="1157"/>
      <c r="K46" s="63" t="s">
        <v>489</v>
      </c>
      <c r="L46" s="64" t="s">
        <v>489</v>
      </c>
      <c r="M46" s="64" t="s">
        <v>489</v>
      </c>
      <c r="N46" s="64" t="s">
        <v>489</v>
      </c>
      <c r="O46" s="65" t="s">
        <v>489</v>
      </c>
      <c r="P46" s="48"/>
      <c r="Q46" s="48"/>
      <c r="R46" s="48"/>
      <c r="S46" s="48"/>
      <c r="T46" s="48"/>
      <c r="U46" s="48"/>
    </row>
    <row r="47" spans="1:21" ht="30.75" customHeight="1">
      <c r="A47" s="48"/>
      <c r="B47" s="1179"/>
      <c r="C47" s="1180"/>
      <c r="D47" s="62"/>
      <c r="E47" s="1156" t="s">
        <v>12</v>
      </c>
      <c r="F47" s="1156"/>
      <c r="G47" s="1156"/>
      <c r="H47" s="1156"/>
      <c r="I47" s="1156"/>
      <c r="J47" s="1157"/>
      <c r="K47" s="63" t="s">
        <v>489</v>
      </c>
      <c r="L47" s="64" t="s">
        <v>489</v>
      </c>
      <c r="M47" s="64" t="s">
        <v>489</v>
      </c>
      <c r="N47" s="64" t="s">
        <v>489</v>
      </c>
      <c r="O47" s="65" t="s">
        <v>489</v>
      </c>
      <c r="P47" s="48"/>
      <c r="Q47" s="48"/>
      <c r="R47" s="48"/>
      <c r="S47" s="48"/>
      <c r="T47" s="48"/>
      <c r="U47" s="48"/>
    </row>
    <row r="48" spans="1:21" ht="30.75" customHeight="1">
      <c r="A48" s="48"/>
      <c r="B48" s="1179"/>
      <c r="C48" s="1180"/>
      <c r="D48" s="62"/>
      <c r="E48" s="1156" t="s">
        <v>13</v>
      </c>
      <c r="F48" s="1156"/>
      <c r="G48" s="1156"/>
      <c r="H48" s="1156"/>
      <c r="I48" s="1156"/>
      <c r="J48" s="1157"/>
      <c r="K48" s="63">
        <v>72</v>
      </c>
      <c r="L48" s="64">
        <v>73</v>
      </c>
      <c r="M48" s="64">
        <v>76</v>
      </c>
      <c r="N48" s="64">
        <v>80</v>
      </c>
      <c r="O48" s="65">
        <v>78</v>
      </c>
      <c r="P48" s="48"/>
      <c r="Q48" s="48"/>
      <c r="R48" s="48"/>
      <c r="S48" s="48"/>
      <c r="T48" s="48"/>
      <c r="U48" s="48"/>
    </row>
    <row r="49" spans="1:21" ht="30.75" customHeight="1">
      <c r="A49" s="48"/>
      <c r="B49" s="1179"/>
      <c r="C49" s="1180"/>
      <c r="D49" s="62"/>
      <c r="E49" s="1156" t="s">
        <v>14</v>
      </c>
      <c r="F49" s="1156"/>
      <c r="G49" s="1156"/>
      <c r="H49" s="1156"/>
      <c r="I49" s="1156"/>
      <c r="J49" s="1157"/>
      <c r="K49" s="63">
        <v>30</v>
      </c>
      <c r="L49" s="64">
        <v>37</v>
      </c>
      <c r="M49" s="64">
        <v>37</v>
      </c>
      <c r="N49" s="64">
        <v>38</v>
      </c>
      <c r="O49" s="65">
        <v>36</v>
      </c>
      <c r="P49" s="48"/>
      <c r="Q49" s="48"/>
      <c r="R49" s="48"/>
      <c r="S49" s="48"/>
      <c r="T49" s="48"/>
      <c r="U49" s="48"/>
    </row>
    <row r="50" spans="1:21" ht="30.75" customHeight="1">
      <c r="A50" s="48"/>
      <c r="B50" s="1179"/>
      <c r="C50" s="1180"/>
      <c r="D50" s="62"/>
      <c r="E50" s="1156" t="s">
        <v>15</v>
      </c>
      <c r="F50" s="1156"/>
      <c r="G50" s="1156"/>
      <c r="H50" s="1156"/>
      <c r="I50" s="1156"/>
      <c r="J50" s="1157"/>
      <c r="K50" s="63">
        <v>18</v>
      </c>
      <c r="L50" s="64">
        <v>11</v>
      </c>
      <c r="M50" s="64" t="s">
        <v>489</v>
      </c>
      <c r="N50" s="64" t="s">
        <v>489</v>
      </c>
      <c r="O50" s="65" t="s">
        <v>489</v>
      </c>
      <c r="P50" s="48"/>
      <c r="Q50" s="48"/>
      <c r="R50" s="48"/>
      <c r="S50" s="48"/>
      <c r="T50" s="48"/>
      <c r="U50" s="48"/>
    </row>
    <row r="51" spans="1:21" ht="30.75" customHeight="1">
      <c r="A51" s="48"/>
      <c r="B51" s="1181"/>
      <c r="C51" s="1182"/>
      <c r="D51" s="66"/>
      <c r="E51" s="1156" t="s">
        <v>16</v>
      </c>
      <c r="F51" s="1156"/>
      <c r="G51" s="1156"/>
      <c r="H51" s="1156"/>
      <c r="I51" s="1156"/>
      <c r="J51" s="1157"/>
      <c r="K51" s="63" t="s">
        <v>489</v>
      </c>
      <c r="L51" s="64" t="s">
        <v>489</v>
      </c>
      <c r="M51" s="64" t="s">
        <v>489</v>
      </c>
      <c r="N51" s="64" t="s">
        <v>489</v>
      </c>
      <c r="O51" s="65" t="s">
        <v>489</v>
      </c>
      <c r="P51" s="48"/>
      <c r="Q51" s="48"/>
      <c r="R51" s="48"/>
      <c r="S51" s="48"/>
      <c r="T51" s="48"/>
      <c r="U51" s="48"/>
    </row>
    <row r="52" spans="1:21" ht="30.75" customHeight="1">
      <c r="A52" s="48"/>
      <c r="B52" s="1154" t="s">
        <v>17</v>
      </c>
      <c r="C52" s="1155"/>
      <c r="D52" s="66"/>
      <c r="E52" s="1156" t="s">
        <v>18</v>
      </c>
      <c r="F52" s="1156"/>
      <c r="G52" s="1156"/>
      <c r="H52" s="1156"/>
      <c r="I52" s="1156"/>
      <c r="J52" s="1157"/>
      <c r="K52" s="63">
        <v>568</v>
      </c>
      <c r="L52" s="64">
        <v>558</v>
      </c>
      <c r="M52" s="64">
        <v>549</v>
      </c>
      <c r="N52" s="64">
        <v>543</v>
      </c>
      <c r="O52" s="65">
        <v>525</v>
      </c>
      <c r="P52" s="48"/>
      <c r="Q52" s="48"/>
      <c r="R52" s="48"/>
      <c r="S52" s="48"/>
      <c r="T52" s="48"/>
      <c r="U52" s="48"/>
    </row>
    <row r="53" spans="1:21" ht="30.75" customHeight="1" thickBot="1">
      <c r="A53" s="48"/>
      <c r="B53" s="1158" t="s">
        <v>19</v>
      </c>
      <c r="C53" s="1159"/>
      <c r="D53" s="67"/>
      <c r="E53" s="1160" t="s">
        <v>20</v>
      </c>
      <c r="F53" s="1160"/>
      <c r="G53" s="1160"/>
      <c r="H53" s="1160"/>
      <c r="I53" s="1160"/>
      <c r="J53" s="1161"/>
      <c r="K53" s="68">
        <v>262</v>
      </c>
      <c r="L53" s="69">
        <v>269</v>
      </c>
      <c r="M53" s="69">
        <v>278</v>
      </c>
      <c r="N53" s="69">
        <v>300</v>
      </c>
      <c r="O53" s="70">
        <v>293</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c r="B58" s="1162" t="s">
        <v>24</v>
      </c>
      <c r="C58" s="1163"/>
      <c r="D58" s="1168" t="s">
        <v>25</v>
      </c>
      <c r="E58" s="1169"/>
      <c r="F58" s="1169"/>
      <c r="G58" s="1169"/>
      <c r="H58" s="1169"/>
      <c r="I58" s="1169"/>
      <c r="J58" s="1170"/>
      <c r="K58" s="83" t="s">
        <v>564</v>
      </c>
      <c r="L58" s="84" t="s">
        <v>564</v>
      </c>
      <c r="M58" s="84" t="s">
        <v>564</v>
      </c>
      <c r="N58" s="84" t="s">
        <v>564</v>
      </c>
      <c r="O58" s="85" t="s">
        <v>564</v>
      </c>
    </row>
    <row r="59" spans="1:21" ht="31.5" customHeight="1">
      <c r="B59" s="1164"/>
      <c r="C59" s="1165"/>
      <c r="D59" s="1171" t="s">
        <v>26</v>
      </c>
      <c r="E59" s="1172"/>
      <c r="F59" s="1172"/>
      <c r="G59" s="1172"/>
      <c r="H59" s="1172"/>
      <c r="I59" s="1172"/>
      <c r="J59" s="1173"/>
      <c r="K59" s="86" t="s">
        <v>564</v>
      </c>
      <c r="L59" s="87" t="s">
        <v>564</v>
      </c>
      <c r="M59" s="87" t="s">
        <v>564</v>
      </c>
      <c r="N59" s="87" t="s">
        <v>564</v>
      </c>
      <c r="O59" s="88" t="s">
        <v>564</v>
      </c>
    </row>
    <row r="60" spans="1:21" ht="31.5" customHeight="1" thickBot="1">
      <c r="B60" s="1166"/>
      <c r="C60" s="1167"/>
      <c r="D60" s="1174" t="s">
        <v>27</v>
      </c>
      <c r="E60" s="1175"/>
      <c r="F60" s="1175"/>
      <c r="G60" s="1175"/>
      <c r="H60" s="1175"/>
      <c r="I60" s="1175"/>
      <c r="J60" s="1176"/>
      <c r="K60" s="89" t="s">
        <v>564</v>
      </c>
      <c r="L60" s="90" t="s">
        <v>564</v>
      </c>
      <c r="M60" s="90" t="s">
        <v>564</v>
      </c>
      <c r="N60" s="90" t="s">
        <v>564</v>
      </c>
      <c r="O60" s="91" t="s">
        <v>564</v>
      </c>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Fm+jaTNAcgaP5POA2eAjKOdeN84Qu75LVzK5QgVpWWFZpsYBtD7UZcLUptMWiPxqo86zCB0awS3bfWbXmnMRg==" saltValue="gvxo2LMbvD5/fQrth9uLX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527</v>
      </c>
      <c r="J40" s="103" t="s">
        <v>528</v>
      </c>
      <c r="K40" s="103" t="s">
        <v>529</v>
      </c>
      <c r="L40" s="103" t="s">
        <v>530</v>
      </c>
      <c r="M40" s="104" t="s">
        <v>531</v>
      </c>
    </row>
    <row r="41" spans="2:13" ht="27.75" customHeight="1">
      <c r="B41" s="1197" t="s">
        <v>30</v>
      </c>
      <c r="C41" s="1198"/>
      <c r="D41" s="105"/>
      <c r="E41" s="1199" t="s">
        <v>31</v>
      </c>
      <c r="F41" s="1199"/>
      <c r="G41" s="1199"/>
      <c r="H41" s="1200"/>
      <c r="I41" s="355">
        <v>7726</v>
      </c>
      <c r="J41" s="356">
        <v>7400</v>
      </c>
      <c r="K41" s="356">
        <v>7227</v>
      </c>
      <c r="L41" s="356">
        <v>6887</v>
      </c>
      <c r="M41" s="357">
        <v>6660</v>
      </c>
    </row>
    <row r="42" spans="2:13" ht="27.75" customHeight="1">
      <c r="B42" s="1187"/>
      <c r="C42" s="1188"/>
      <c r="D42" s="106"/>
      <c r="E42" s="1191" t="s">
        <v>32</v>
      </c>
      <c r="F42" s="1191"/>
      <c r="G42" s="1191"/>
      <c r="H42" s="1192"/>
      <c r="I42" s="358">
        <v>55</v>
      </c>
      <c r="J42" s="359">
        <v>19</v>
      </c>
      <c r="K42" s="359" t="s">
        <v>489</v>
      </c>
      <c r="L42" s="359" t="s">
        <v>489</v>
      </c>
      <c r="M42" s="360" t="s">
        <v>489</v>
      </c>
    </row>
    <row r="43" spans="2:13" ht="27.75" customHeight="1">
      <c r="B43" s="1187"/>
      <c r="C43" s="1188"/>
      <c r="D43" s="106"/>
      <c r="E43" s="1191" t="s">
        <v>33</v>
      </c>
      <c r="F43" s="1191"/>
      <c r="G43" s="1191"/>
      <c r="H43" s="1192"/>
      <c r="I43" s="358">
        <v>741</v>
      </c>
      <c r="J43" s="359">
        <v>673</v>
      </c>
      <c r="K43" s="359">
        <v>628</v>
      </c>
      <c r="L43" s="359">
        <v>603</v>
      </c>
      <c r="M43" s="360">
        <v>551</v>
      </c>
    </row>
    <row r="44" spans="2:13" ht="27.75" customHeight="1">
      <c r="B44" s="1187"/>
      <c r="C44" s="1188"/>
      <c r="D44" s="106"/>
      <c r="E44" s="1191" t="s">
        <v>34</v>
      </c>
      <c r="F44" s="1191"/>
      <c r="G44" s="1191"/>
      <c r="H44" s="1192"/>
      <c r="I44" s="358">
        <v>296</v>
      </c>
      <c r="J44" s="359">
        <v>273</v>
      </c>
      <c r="K44" s="359">
        <v>297</v>
      </c>
      <c r="L44" s="359">
        <v>299</v>
      </c>
      <c r="M44" s="360">
        <v>278</v>
      </c>
    </row>
    <row r="45" spans="2:13" ht="27.75" customHeight="1">
      <c r="B45" s="1187"/>
      <c r="C45" s="1188"/>
      <c r="D45" s="106"/>
      <c r="E45" s="1191" t="s">
        <v>35</v>
      </c>
      <c r="F45" s="1191"/>
      <c r="G45" s="1191"/>
      <c r="H45" s="1192"/>
      <c r="I45" s="358">
        <v>1255</v>
      </c>
      <c r="J45" s="359">
        <v>1188</v>
      </c>
      <c r="K45" s="359">
        <v>1135</v>
      </c>
      <c r="L45" s="359">
        <v>1055</v>
      </c>
      <c r="M45" s="360">
        <v>1020</v>
      </c>
    </row>
    <row r="46" spans="2:13" ht="27.75" customHeight="1">
      <c r="B46" s="1187"/>
      <c r="C46" s="1188"/>
      <c r="D46" s="107"/>
      <c r="E46" s="1191" t="s">
        <v>36</v>
      </c>
      <c r="F46" s="1191"/>
      <c r="G46" s="1191"/>
      <c r="H46" s="1192"/>
      <c r="I46" s="358">
        <v>1234</v>
      </c>
      <c r="J46" s="359">
        <v>1271</v>
      </c>
      <c r="K46" s="359">
        <v>588</v>
      </c>
      <c r="L46" s="359">
        <v>244</v>
      </c>
      <c r="M46" s="360">
        <v>463</v>
      </c>
    </row>
    <row r="47" spans="2:13" ht="27.75" customHeight="1">
      <c r="B47" s="1187"/>
      <c r="C47" s="1188"/>
      <c r="D47" s="108"/>
      <c r="E47" s="1201" t="s">
        <v>37</v>
      </c>
      <c r="F47" s="1202"/>
      <c r="G47" s="1202"/>
      <c r="H47" s="1203"/>
      <c r="I47" s="358" t="s">
        <v>489</v>
      </c>
      <c r="J47" s="359" t="s">
        <v>489</v>
      </c>
      <c r="K47" s="359" t="s">
        <v>489</v>
      </c>
      <c r="L47" s="359" t="s">
        <v>489</v>
      </c>
      <c r="M47" s="360" t="s">
        <v>489</v>
      </c>
    </row>
    <row r="48" spans="2:13" ht="27.75" customHeight="1">
      <c r="B48" s="1187"/>
      <c r="C48" s="1188"/>
      <c r="D48" s="106"/>
      <c r="E48" s="1191" t="s">
        <v>38</v>
      </c>
      <c r="F48" s="1191"/>
      <c r="G48" s="1191"/>
      <c r="H48" s="1192"/>
      <c r="I48" s="358" t="s">
        <v>489</v>
      </c>
      <c r="J48" s="359" t="s">
        <v>489</v>
      </c>
      <c r="K48" s="359" t="s">
        <v>489</v>
      </c>
      <c r="L48" s="359" t="s">
        <v>489</v>
      </c>
      <c r="M48" s="360" t="s">
        <v>489</v>
      </c>
    </row>
    <row r="49" spans="2:13" ht="27.75" customHeight="1">
      <c r="B49" s="1189"/>
      <c r="C49" s="1190"/>
      <c r="D49" s="106"/>
      <c r="E49" s="1191" t="s">
        <v>39</v>
      </c>
      <c r="F49" s="1191"/>
      <c r="G49" s="1191"/>
      <c r="H49" s="1192"/>
      <c r="I49" s="358" t="s">
        <v>489</v>
      </c>
      <c r="J49" s="359" t="s">
        <v>489</v>
      </c>
      <c r="K49" s="359" t="s">
        <v>489</v>
      </c>
      <c r="L49" s="359" t="s">
        <v>489</v>
      </c>
      <c r="M49" s="360" t="s">
        <v>489</v>
      </c>
    </row>
    <row r="50" spans="2:13" ht="27.75" customHeight="1">
      <c r="B50" s="1185" t="s">
        <v>40</v>
      </c>
      <c r="C50" s="1186"/>
      <c r="D50" s="109"/>
      <c r="E50" s="1191" t="s">
        <v>41</v>
      </c>
      <c r="F50" s="1191"/>
      <c r="G50" s="1191"/>
      <c r="H50" s="1192"/>
      <c r="I50" s="358">
        <v>3154</v>
      </c>
      <c r="J50" s="359">
        <v>2364</v>
      </c>
      <c r="K50" s="359">
        <v>3196</v>
      </c>
      <c r="L50" s="359">
        <v>3674</v>
      </c>
      <c r="M50" s="360">
        <v>3880</v>
      </c>
    </row>
    <row r="51" spans="2:13" ht="27.75" customHeight="1">
      <c r="B51" s="1187"/>
      <c r="C51" s="1188"/>
      <c r="D51" s="106"/>
      <c r="E51" s="1191" t="s">
        <v>42</v>
      </c>
      <c r="F51" s="1191"/>
      <c r="G51" s="1191"/>
      <c r="H51" s="1192"/>
      <c r="I51" s="358">
        <v>368</v>
      </c>
      <c r="J51" s="359">
        <v>1462</v>
      </c>
      <c r="K51" s="359">
        <v>1395</v>
      </c>
      <c r="L51" s="359">
        <v>1330</v>
      </c>
      <c r="M51" s="360">
        <v>1408</v>
      </c>
    </row>
    <row r="52" spans="2:13" ht="27.75" customHeight="1">
      <c r="B52" s="1189"/>
      <c r="C52" s="1190"/>
      <c r="D52" s="106"/>
      <c r="E52" s="1191" t="s">
        <v>43</v>
      </c>
      <c r="F52" s="1191"/>
      <c r="G52" s="1191"/>
      <c r="H52" s="1192"/>
      <c r="I52" s="358">
        <v>5097</v>
      </c>
      <c r="J52" s="359">
        <v>4935</v>
      </c>
      <c r="K52" s="359">
        <v>4841</v>
      </c>
      <c r="L52" s="359">
        <v>4575</v>
      </c>
      <c r="M52" s="360">
        <v>4466</v>
      </c>
    </row>
    <row r="53" spans="2:13" ht="27.75" customHeight="1" thickBot="1">
      <c r="B53" s="1193" t="s">
        <v>19</v>
      </c>
      <c r="C53" s="1194"/>
      <c r="D53" s="110"/>
      <c r="E53" s="1195" t="s">
        <v>44</v>
      </c>
      <c r="F53" s="1195"/>
      <c r="G53" s="1195"/>
      <c r="H53" s="1196"/>
      <c r="I53" s="361">
        <v>2687</v>
      </c>
      <c r="J53" s="362">
        <v>2063</v>
      </c>
      <c r="K53" s="362">
        <v>443</v>
      </c>
      <c r="L53" s="362">
        <v>-489</v>
      </c>
      <c r="M53" s="363">
        <v>-782</v>
      </c>
    </row>
    <row r="54" spans="2:13" ht="27.75" customHeight="1">
      <c r="B54" s="111"/>
      <c r="C54" s="112"/>
      <c r="D54" s="112"/>
      <c r="E54" s="113"/>
      <c r="F54" s="113"/>
      <c r="G54" s="113"/>
      <c r="H54" s="113"/>
      <c r="I54" s="114"/>
      <c r="J54" s="114"/>
      <c r="K54" s="114"/>
      <c r="L54" s="114"/>
      <c r="M54" s="114"/>
    </row>
    <row r="55" spans="2:13" ht="13.2"/>
  </sheetData>
  <sheetProtection algorithmName="SHA-512" hashValue="DzKhkYPpGGs/jP2oH8ae6EPWpPr58ZA8NFpUGXM8lZTiG5BdDNzlM44W4/5VlqGJr+L14OQmi6UakLFnZ5Fv8w==" saltValue="M50aYZ0XOcDcduQ1xI2a0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529</v>
      </c>
      <c r="G54" s="119" t="s">
        <v>530</v>
      </c>
      <c r="H54" s="120" t="s">
        <v>531</v>
      </c>
    </row>
    <row r="55" spans="2:8" ht="52.5" customHeight="1">
      <c r="B55" s="121"/>
      <c r="C55" s="1212" t="s">
        <v>46</v>
      </c>
      <c r="D55" s="1212"/>
      <c r="E55" s="1213"/>
      <c r="F55" s="122">
        <v>1632</v>
      </c>
      <c r="G55" s="122">
        <v>2029</v>
      </c>
      <c r="H55" s="123">
        <v>2229</v>
      </c>
    </row>
    <row r="56" spans="2:8" ht="52.5" customHeight="1">
      <c r="B56" s="124"/>
      <c r="C56" s="1214" t="s">
        <v>47</v>
      </c>
      <c r="D56" s="1214"/>
      <c r="E56" s="1215"/>
      <c r="F56" s="125">
        <v>8</v>
      </c>
      <c r="G56" s="125">
        <v>8</v>
      </c>
      <c r="H56" s="126">
        <v>8</v>
      </c>
    </row>
    <row r="57" spans="2:8" ht="53.25" customHeight="1">
      <c r="B57" s="124"/>
      <c r="C57" s="1216" t="s">
        <v>48</v>
      </c>
      <c r="D57" s="1216"/>
      <c r="E57" s="1217"/>
      <c r="F57" s="127">
        <v>1818</v>
      </c>
      <c r="G57" s="127">
        <v>1909</v>
      </c>
      <c r="H57" s="128">
        <v>1990</v>
      </c>
    </row>
    <row r="58" spans="2:8" ht="45.75" customHeight="1">
      <c r="B58" s="129"/>
      <c r="C58" s="1204" t="s">
        <v>548</v>
      </c>
      <c r="D58" s="1205"/>
      <c r="E58" s="1206"/>
      <c r="F58" s="130">
        <v>1275</v>
      </c>
      <c r="G58" s="130">
        <v>1216</v>
      </c>
      <c r="H58" s="131">
        <v>1158</v>
      </c>
    </row>
    <row r="59" spans="2:8" ht="45.75" customHeight="1">
      <c r="B59" s="129"/>
      <c r="C59" s="1204" t="s">
        <v>549</v>
      </c>
      <c r="D59" s="1205"/>
      <c r="E59" s="1206"/>
      <c r="F59" s="130">
        <v>225</v>
      </c>
      <c r="G59" s="130">
        <v>295</v>
      </c>
      <c r="H59" s="131">
        <v>365</v>
      </c>
    </row>
    <row r="60" spans="2:8" ht="45.75" customHeight="1">
      <c r="B60" s="129"/>
      <c r="C60" s="1204" t="s">
        <v>550</v>
      </c>
      <c r="D60" s="1205"/>
      <c r="E60" s="1206"/>
      <c r="F60" s="130">
        <v>149</v>
      </c>
      <c r="G60" s="130">
        <v>232</v>
      </c>
      <c r="H60" s="131">
        <v>251</v>
      </c>
    </row>
    <row r="61" spans="2:8" ht="45.75" customHeight="1">
      <c r="B61" s="129"/>
      <c r="C61" s="1204" t="s">
        <v>551</v>
      </c>
      <c r="D61" s="1205"/>
      <c r="E61" s="1206"/>
      <c r="F61" s="130">
        <v>0</v>
      </c>
      <c r="G61" s="130">
        <v>0</v>
      </c>
      <c r="H61" s="131">
        <v>50</v>
      </c>
    </row>
    <row r="62" spans="2:8" ht="45.75" customHeight="1" thickBot="1">
      <c r="B62" s="132"/>
      <c r="C62" s="1207" t="s">
        <v>552</v>
      </c>
      <c r="D62" s="1208"/>
      <c r="E62" s="1209"/>
      <c r="F62" s="133">
        <v>51</v>
      </c>
      <c r="G62" s="133">
        <v>51</v>
      </c>
      <c r="H62" s="134">
        <v>49</v>
      </c>
    </row>
    <row r="63" spans="2:8" ht="52.5" customHeight="1" thickBot="1">
      <c r="B63" s="135"/>
      <c r="C63" s="1210" t="s">
        <v>49</v>
      </c>
      <c r="D63" s="1210"/>
      <c r="E63" s="1211"/>
      <c r="F63" s="136">
        <v>3458</v>
      </c>
      <c r="G63" s="136">
        <v>3946</v>
      </c>
      <c r="H63" s="137">
        <v>4227</v>
      </c>
    </row>
    <row r="64" spans="2:8" ht="13.2"/>
  </sheetData>
  <sheetProtection algorithmName="SHA-512" hashValue="shbXUS4qBbNtYdVmSmFWeJws/T+FBkzu/Q6JHdT1wfkvWeac/ZMrzKhuL5Pwk7FhNOEvpAoGPDi5O7E2YqzbRw==" saltValue="Psr+55KWnIGBjRJx4NJD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cols>
    <col min="1" max="1" width="45.88671875" style="144" customWidth="1"/>
    <col min="2" max="8" width="13.33203125" style="144" customWidth="1"/>
    <col min="9" max="16384" width="11.109375" style="144"/>
  </cols>
  <sheetData>
    <row r="1" spans="1:8">
      <c r="A1" s="138"/>
      <c r="B1" s="139"/>
      <c r="C1" s="140"/>
      <c r="D1" s="141"/>
      <c r="E1" s="142"/>
      <c r="F1" s="142"/>
      <c r="G1" s="142"/>
      <c r="H1" s="143"/>
    </row>
    <row r="2" spans="1:8">
      <c r="A2" s="145"/>
      <c r="B2" s="146"/>
      <c r="C2" s="147"/>
      <c r="D2" s="148" t="s">
        <v>50</v>
      </c>
      <c r="E2" s="149"/>
      <c r="F2" s="150" t="s">
        <v>526</v>
      </c>
      <c r="G2" s="151"/>
      <c r="H2" s="152"/>
    </row>
    <row r="3" spans="1:8">
      <c r="A3" s="148" t="s">
        <v>519</v>
      </c>
      <c r="B3" s="153"/>
      <c r="C3" s="154"/>
      <c r="D3" s="155">
        <v>30035</v>
      </c>
      <c r="E3" s="156"/>
      <c r="F3" s="157">
        <v>87464</v>
      </c>
      <c r="G3" s="158"/>
      <c r="H3" s="159"/>
    </row>
    <row r="4" spans="1:8">
      <c r="A4" s="160"/>
      <c r="B4" s="161"/>
      <c r="C4" s="162"/>
      <c r="D4" s="163">
        <v>15509</v>
      </c>
      <c r="E4" s="164"/>
      <c r="F4" s="165">
        <v>47479</v>
      </c>
      <c r="G4" s="166"/>
      <c r="H4" s="167"/>
    </row>
    <row r="5" spans="1:8">
      <c r="A5" s="148" t="s">
        <v>521</v>
      </c>
      <c r="B5" s="153"/>
      <c r="C5" s="154"/>
      <c r="D5" s="155">
        <v>23487</v>
      </c>
      <c r="E5" s="156"/>
      <c r="F5" s="157">
        <v>117234</v>
      </c>
      <c r="G5" s="158"/>
      <c r="H5" s="159"/>
    </row>
    <row r="6" spans="1:8">
      <c r="A6" s="160"/>
      <c r="B6" s="161"/>
      <c r="C6" s="162"/>
      <c r="D6" s="163">
        <v>15245</v>
      </c>
      <c r="E6" s="164"/>
      <c r="F6" s="165">
        <v>59796</v>
      </c>
      <c r="G6" s="166"/>
      <c r="H6" s="167"/>
    </row>
    <row r="7" spans="1:8">
      <c r="A7" s="148" t="s">
        <v>522</v>
      </c>
      <c r="B7" s="153"/>
      <c r="C7" s="154"/>
      <c r="D7" s="155">
        <v>34147</v>
      </c>
      <c r="E7" s="156"/>
      <c r="F7" s="157">
        <v>85942</v>
      </c>
      <c r="G7" s="158"/>
      <c r="H7" s="159"/>
    </row>
    <row r="8" spans="1:8">
      <c r="A8" s="160"/>
      <c r="B8" s="161"/>
      <c r="C8" s="162"/>
      <c r="D8" s="163">
        <v>28870</v>
      </c>
      <c r="E8" s="164"/>
      <c r="F8" s="165">
        <v>48630</v>
      </c>
      <c r="G8" s="166"/>
      <c r="H8" s="167"/>
    </row>
    <row r="9" spans="1:8">
      <c r="A9" s="148" t="s">
        <v>523</v>
      </c>
      <c r="B9" s="153"/>
      <c r="C9" s="154"/>
      <c r="D9" s="155">
        <v>32461</v>
      </c>
      <c r="E9" s="156"/>
      <c r="F9" s="157">
        <v>95007</v>
      </c>
      <c r="G9" s="158"/>
      <c r="H9" s="159"/>
    </row>
    <row r="10" spans="1:8">
      <c r="A10" s="160"/>
      <c r="B10" s="161"/>
      <c r="C10" s="162"/>
      <c r="D10" s="163">
        <v>23695</v>
      </c>
      <c r="E10" s="164"/>
      <c r="F10" s="165">
        <v>48509</v>
      </c>
      <c r="G10" s="166"/>
      <c r="H10" s="167"/>
    </row>
    <row r="11" spans="1:8">
      <c r="A11" s="148" t="s">
        <v>524</v>
      </c>
      <c r="B11" s="153"/>
      <c r="C11" s="154"/>
      <c r="D11" s="155">
        <v>18942</v>
      </c>
      <c r="E11" s="156"/>
      <c r="F11" s="157">
        <v>98176</v>
      </c>
      <c r="G11" s="158"/>
      <c r="H11" s="159"/>
    </row>
    <row r="12" spans="1:8">
      <c r="A12" s="160"/>
      <c r="B12" s="161"/>
      <c r="C12" s="168"/>
      <c r="D12" s="163">
        <v>10928</v>
      </c>
      <c r="E12" s="164"/>
      <c r="F12" s="165">
        <v>58489</v>
      </c>
      <c r="G12" s="166"/>
      <c r="H12" s="167"/>
    </row>
    <row r="13" spans="1:8">
      <c r="A13" s="148"/>
      <c r="B13" s="153"/>
      <c r="C13" s="169"/>
      <c r="D13" s="170">
        <v>27814</v>
      </c>
      <c r="E13" s="171"/>
      <c r="F13" s="172">
        <v>96765</v>
      </c>
      <c r="G13" s="173"/>
      <c r="H13" s="159"/>
    </row>
    <row r="14" spans="1:8">
      <c r="A14" s="160"/>
      <c r="B14" s="161"/>
      <c r="C14" s="162"/>
      <c r="D14" s="163">
        <v>18849</v>
      </c>
      <c r="E14" s="164"/>
      <c r="F14" s="165">
        <v>52581</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4.04</v>
      </c>
      <c r="C19" s="174">
        <f>ROUND(VALUE(SUBSTITUTE(実質収支比率等に係る経年分析!G$48,"▲","-")),2)</f>
        <v>15.18</v>
      </c>
      <c r="D19" s="174">
        <f>ROUND(VALUE(SUBSTITUTE(実質収支比率等に係る経年分析!H$48,"▲","-")),2)</f>
        <v>10.94</v>
      </c>
      <c r="E19" s="174">
        <f>ROUND(VALUE(SUBSTITUTE(実質収支比率等に係る経年分析!I$48,"▲","-")),2)</f>
        <v>10.29</v>
      </c>
      <c r="F19" s="174">
        <f>ROUND(VALUE(SUBSTITUTE(実質収支比率等に係る経年分析!J$48,"▲","-")),2)</f>
        <v>7.7</v>
      </c>
    </row>
    <row r="20" spans="1:11">
      <c r="A20" s="174" t="s">
        <v>53</v>
      </c>
      <c r="B20" s="174">
        <f>ROUND(VALUE(SUBSTITUTE(実質収支比率等に係る経年分析!F$47,"▲","-")),2)</f>
        <v>23.77</v>
      </c>
      <c r="C20" s="174">
        <f>ROUND(VALUE(SUBSTITUTE(実質収支比率等に係る経年分析!G$47,"▲","-")),2)</f>
        <v>22.81</v>
      </c>
      <c r="D20" s="174">
        <f>ROUND(VALUE(SUBSTITUTE(実質収支比率等に係る経年分析!H$47,"▲","-")),2)</f>
        <v>38.28</v>
      </c>
      <c r="E20" s="174">
        <f>ROUND(VALUE(SUBSTITUTE(実質収支比率等に係る経年分析!I$47,"▲","-")),2)</f>
        <v>48.54</v>
      </c>
      <c r="F20" s="174">
        <f>ROUND(VALUE(SUBSTITUTE(実質収支比率等に係る経年分析!J$47,"▲","-")),2)</f>
        <v>53.11</v>
      </c>
    </row>
    <row r="21" spans="1:11">
      <c r="A21" s="174" t="s">
        <v>54</v>
      </c>
      <c r="B21" s="174">
        <f>IF(ISNUMBER(VALUE(SUBSTITUTE(実質収支比率等に係る経年分析!F$49,"▲","-"))),ROUND(VALUE(SUBSTITUTE(実質収支比率等に係る経年分析!F$49,"▲","-")),2),NA())</f>
        <v>-8.7200000000000006</v>
      </c>
      <c r="C21" s="174">
        <f>IF(ISNUMBER(VALUE(SUBSTITUTE(実質収支比率等に係る経年分析!G$49,"▲","-"))),ROUND(VALUE(SUBSTITUTE(実質収支比率等に係る経年分析!G$49,"▲","-")),2),NA())</f>
        <v>11.62</v>
      </c>
      <c r="D21" s="174">
        <f>IF(ISNUMBER(VALUE(SUBSTITUTE(実質収支比率等に係る経年分析!H$49,"▲","-"))),ROUND(VALUE(SUBSTITUTE(実質収支比率等に係る経年分析!H$49,"▲","-")),2),NA())</f>
        <v>13.31</v>
      </c>
      <c r="E21" s="174">
        <f>IF(ISNUMBER(VALUE(SUBSTITUTE(実質収支比率等に係る経年分析!I$49,"▲","-"))),ROUND(VALUE(SUBSTITUTE(実質収支比率等に係る経年分析!I$49,"▲","-")),2),NA())</f>
        <v>8.61</v>
      </c>
      <c r="F21" s="174">
        <f>IF(ISNUMBER(VALUE(SUBSTITUTE(実質収支比率等に係る経年分析!J$49,"▲","-"))),ROUND(VALUE(SUBSTITUTE(実質収支比率等に係る経年分析!J$49,"▲","-")),2),NA())</f>
        <v>2.2200000000000002</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病院事業特別会計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c r="A30" s="175" t="str">
        <f>IF(連結実質赤字比率に係る赤字・黒字の構成分析!C$40="",NA(),連結実質赤字比率に係る赤字・黒字の構成分析!C$40)</f>
        <v>給食事業特別会計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0.04</v>
      </c>
    </row>
    <row r="32" spans="1:11">
      <c r="A32" s="175" t="str">
        <f>IF(連結実質赤字比率に係る赤字・黒字の構成分析!C$38="",NA(),連結実質赤字比率に係る赤字・黒字の構成分析!C$38)</f>
        <v>農業集落排水事業会計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0.44</v>
      </c>
    </row>
    <row r="33" spans="1:16">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0.96</v>
      </c>
    </row>
    <row r="34" spans="1:16">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2.2599999999999998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1.59</v>
      </c>
    </row>
    <row r="35" spans="1:16">
      <c r="A35" s="175" t="str">
        <f>IF(連結実質赤字比率に係る赤字・黒字の構成分析!C$35="",NA(),連結実質赤字比率に係る赤字・黒字の構成分析!C$35)</f>
        <v>ガス事業会計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6.05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4.6100000000000003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4.1399999999999997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3.84</v>
      </c>
    </row>
    <row r="36" spans="1:16">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4.04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10.93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10.28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7.7</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568</v>
      </c>
      <c r="E42" s="176"/>
      <c r="F42" s="176"/>
      <c r="G42" s="176">
        <f>'実質公債費比率（分子）の構造'!L$52</f>
        <v>558</v>
      </c>
      <c r="H42" s="176"/>
      <c r="I42" s="176"/>
      <c r="J42" s="176">
        <f>'実質公債費比率（分子）の構造'!M$52</f>
        <v>549</v>
      </c>
      <c r="K42" s="176"/>
      <c r="L42" s="176"/>
      <c r="M42" s="176">
        <f>'実質公債費比率（分子）の構造'!N$52</f>
        <v>543</v>
      </c>
      <c r="N42" s="176"/>
      <c r="O42" s="176"/>
      <c r="P42" s="176">
        <f>'実質公債費比率（分子）の構造'!O$52</f>
        <v>525</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f>'実質公債費比率（分子）の構造'!K$50</f>
        <v>18</v>
      </c>
      <c r="C44" s="176"/>
      <c r="D44" s="176"/>
      <c r="E44" s="176">
        <f>'実質公債費比率（分子）の構造'!L$50</f>
        <v>11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f>'実質公債費比率（分子）の構造'!K$49</f>
        <v>30</v>
      </c>
      <c r="C45" s="176"/>
      <c r="D45" s="176"/>
      <c r="E45" s="176">
        <f>'実質公債費比率（分子）の構造'!L$49</f>
        <v>37</v>
      </c>
      <c r="F45" s="176"/>
      <c r="G45" s="176"/>
      <c r="H45" s="176">
        <f>'実質公債費比率（分子）の構造'!M$49</f>
        <v>37</v>
      </c>
      <c r="I45" s="176"/>
      <c r="J45" s="176"/>
      <c r="K45" s="176">
        <f>'実質公債費比率（分子）の構造'!N$49</f>
        <v>38</v>
      </c>
      <c r="L45" s="176"/>
      <c r="M45" s="176"/>
      <c r="N45" s="176">
        <f>'実質公債費比率（分子）の構造'!O$49</f>
        <v>36</v>
      </c>
      <c r="O45" s="176"/>
      <c r="P45" s="176"/>
    </row>
    <row r="46" spans="1:16">
      <c r="A46" s="176" t="s">
        <v>64</v>
      </c>
      <c r="B46" s="176">
        <f>'実質公債費比率（分子）の構造'!K$48</f>
        <v>72</v>
      </c>
      <c r="C46" s="176"/>
      <c r="D46" s="176"/>
      <c r="E46" s="176">
        <f>'実質公債費比率（分子）の構造'!L$48</f>
        <v>73</v>
      </c>
      <c r="F46" s="176"/>
      <c r="G46" s="176"/>
      <c r="H46" s="176">
        <f>'実質公債費比率（分子）の構造'!M$48</f>
        <v>76</v>
      </c>
      <c r="I46" s="176"/>
      <c r="J46" s="176"/>
      <c r="K46" s="176">
        <f>'実質公債費比率（分子）の構造'!N$48</f>
        <v>80</v>
      </c>
      <c r="L46" s="176"/>
      <c r="M46" s="176"/>
      <c r="N46" s="176">
        <f>'実質公債費比率（分子）の構造'!O$48</f>
        <v>78</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710</v>
      </c>
      <c r="C49" s="176"/>
      <c r="D49" s="176"/>
      <c r="E49" s="176">
        <f>'実質公債費比率（分子）の構造'!L$45</f>
        <v>706</v>
      </c>
      <c r="F49" s="176"/>
      <c r="G49" s="176"/>
      <c r="H49" s="176">
        <f>'実質公債費比率（分子）の構造'!M$45</f>
        <v>714</v>
      </c>
      <c r="I49" s="176"/>
      <c r="J49" s="176"/>
      <c r="K49" s="176">
        <f>'実質公債費比率（分子）の構造'!N$45</f>
        <v>725</v>
      </c>
      <c r="L49" s="176"/>
      <c r="M49" s="176"/>
      <c r="N49" s="176">
        <f>'実質公債費比率（分子）の構造'!O$45</f>
        <v>704</v>
      </c>
      <c r="O49" s="176"/>
      <c r="P49" s="176"/>
    </row>
    <row r="50" spans="1:16">
      <c r="A50" s="176" t="s">
        <v>67</v>
      </c>
      <c r="B50" s="176" t="e">
        <f>NA()</f>
        <v>#N/A</v>
      </c>
      <c r="C50" s="176">
        <f>IF(ISNUMBER('実質公債費比率（分子）の構造'!K$53),'実質公債費比率（分子）の構造'!K$53,NA())</f>
        <v>262</v>
      </c>
      <c r="D50" s="176" t="e">
        <f>NA()</f>
        <v>#N/A</v>
      </c>
      <c r="E50" s="176" t="e">
        <f>NA()</f>
        <v>#N/A</v>
      </c>
      <c r="F50" s="176">
        <f>IF(ISNUMBER('実質公債費比率（分子）の構造'!L$53),'実質公債費比率（分子）の構造'!L$53,NA())</f>
        <v>269</v>
      </c>
      <c r="G50" s="176" t="e">
        <f>NA()</f>
        <v>#N/A</v>
      </c>
      <c r="H50" s="176" t="e">
        <f>NA()</f>
        <v>#N/A</v>
      </c>
      <c r="I50" s="176">
        <f>IF(ISNUMBER('実質公債費比率（分子）の構造'!M$53),'実質公債費比率（分子）の構造'!M$53,NA())</f>
        <v>278</v>
      </c>
      <c r="J50" s="176" t="e">
        <f>NA()</f>
        <v>#N/A</v>
      </c>
      <c r="K50" s="176" t="e">
        <f>NA()</f>
        <v>#N/A</v>
      </c>
      <c r="L50" s="176">
        <f>IF(ISNUMBER('実質公債費比率（分子）の構造'!N$53),'実質公債費比率（分子）の構造'!N$53,NA())</f>
        <v>300</v>
      </c>
      <c r="M50" s="176" t="e">
        <f>NA()</f>
        <v>#N/A</v>
      </c>
      <c r="N50" s="176" t="e">
        <f>NA()</f>
        <v>#N/A</v>
      </c>
      <c r="O50" s="176">
        <f>IF(ISNUMBER('実質公債費比率（分子）の構造'!O$53),'実質公債費比率（分子）の構造'!O$53,NA())</f>
        <v>293</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5097</v>
      </c>
      <c r="E56" s="175"/>
      <c r="F56" s="175"/>
      <c r="G56" s="175">
        <f>'将来負担比率（分子）の構造'!J$52</f>
        <v>4935</v>
      </c>
      <c r="H56" s="175"/>
      <c r="I56" s="175"/>
      <c r="J56" s="175">
        <f>'将来負担比率（分子）の構造'!K$52</f>
        <v>4841</v>
      </c>
      <c r="K56" s="175"/>
      <c r="L56" s="175"/>
      <c r="M56" s="175">
        <f>'将来負担比率（分子）の構造'!L$52</f>
        <v>4575</v>
      </c>
      <c r="N56" s="175"/>
      <c r="O56" s="175"/>
      <c r="P56" s="175">
        <f>'将来負担比率（分子）の構造'!M$52</f>
        <v>4466</v>
      </c>
    </row>
    <row r="57" spans="1:16">
      <c r="A57" s="175" t="s">
        <v>42</v>
      </c>
      <c r="B57" s="175"/>
      <c r="C57" s="175"/>
      <c r="D57" s="175">
        <f>'将来負担比率（分子）の構造'!I$51</f>
        <v>368</v>
      </c>
      <c r="E57" s="175"/>
      <c r="F57" s="175"/>
      <c r="G57" s="175">
        <f>'将来負担比率（分子）の構造'!J$51</f>
        <v>1462</v>
      </c>
      <c r="H57" s="175"/>
      <c r="I57" s="175"/>
      <c r="J57" s="175">
        <f>'将来負担比率（分子）の構造'!K$51</f>
        <v>1395</v>
      </c>
      <c r="K57" s="175"/>
      <c r="L57" s="175"/>
      <c r="M57" s="175">
        <f>'将来負担比率（分子）の構造'!L$51</f>
        <v>1330</v>
      </c>
      <c r="N57" s="175"/>
      <c r="O57" s="175"/>
      <c r="P57" s="175">
        <f>'将来負担比率（分子）の構造'!M$51</f>
        <v>1408</v>
      </c>
    </row>
    <row r="58" spans="1:16">
      <c r="A58" s="175" t="s">
        <v>41</v>
      </c>
      <c r="B58" s="175"/>
      <c r="C58" s="175"/>
      <c r="D58" s="175">
        <f>'将来負担比率（分子）の構造'!I$50</f>
        <v>3154</v>
      </c>
      <c r="E58" s="175"/>
      <c r="F58" s="175"/>
      <c r="G58" s="175">
        <f>'将来負担比率（分子）の構造'!J$50</f>
        <v>2364</v>
      </c>
      <c r="H58" s="175"/>
      <c r="I58" s="175"/>
      <c r="J58" s="175">
        <f>'将来負担比率（分子）の構造'!K$50</f>
        <v>3196</v>
      </c>
      <c r="K58" s="175"/>
      <c r="L58" s="175"/>
      <c r="M58" s="175">
        <f>'将来負担比率（分子）の構造'!L$50</f>
        <v>3674</v>
      </c>
      <c r="N58" s="175"/>
      <c r="O58" s="175"/>
      <c r="P58" s="175">
        <f>'将来負担比率（分子）の構造'!M$50</f>
        <v>3880</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1234</v>
      </c>
      <c r="C61" s="175"/>
      <c r="D61" s="175"/>
      <c r="E61" s="175">
        <f>'将来負担比率（分子）の構造'!J$46</f>
        <v>1271</v>
      </c>
      <c r="F61" s="175"/>
      <c r="G61" s="175"/>
      <c r="H61" s="175">
        <f>'将来負担比率（分子）の構造'!K$46</f>
        <v>588</v>
      </c>
      <c r="I61" s="175"/>
      <c r="J61" s="175"/>
      <c r="K61" s="175">
        <f>'将来負担比率（分子）の構造'!L$46</f>
        <v>244</v>
      </c>
      <c r="L61" s="175"/>
      <c r="M61" s="175"/>
      <c r="N61" s="175">
        <f>'将来負担比率（分子）の構造'!M$46</f>
        <v>463</v>
      </c>
      <c r="O61" s="175"/>
      <c r="P61" s="175"/>
    </row>
    <row r="62" spans="1:16">
      <c r="A62" s="175" t="s">
        <v>35</v>
      </c>
      <c r="B62" s="175">
        <f>'将来負担比率（分子）の構造'!I$45</f>
        <v>1255</v>
      </c>
      <c r="C62" s="175"/>
      <c r="D62" s="175"/>
      <c r="E62" s="175">
        <f>'将来負担比率（分子）の構造'!J$45</f>
        <v>1188</v>
      </c>
      <c r="F62" s="175"/>
      <c r="G62" s="175"/>
      <c r="H62" s="175">
        <f>'将来負担比率（分子）の構造'!K$45</f>
        <v>1135</v>
      </c>
      <c r="I62" s="175"/>
      <c r="J62" s="175"/>
      <c r="K62" s="175">
        <f>'将来負担比率（分子）の構造'!L$45</f>
        <v>1055</v>
      </c>
      <c r="L62" s="175"/>
      <c r="M62" s="175"/>
      <c r="N62" s="175">
        <f>'将来負担比率（分子）の構造'!M$45</f>
        <v>1020</v>
      </c>
      <c r="O62" s="175"/>
      <c r="P62" s="175"/>
    </row>
    <row r="63" spans="1:16">
      <c r="A63" s="175" t="s">
        <v>34</v>
      </c>
      <c r="B63" s="175">
        <f>'将来負担比率（分子）の構造'!I$44</f>
        <v>296</v>
      </c>
      <c r="C63" s="175"/>
      <c r="D63" s="175"/>
      <c r="E63" s="175">
        <f>'将来負担比率（分子）の構造'!J$44</f>
        <v>273</v>
      </c>
      <c r="F63" s="175"/>
      <c r="G63" s="175"/>
      <c r="H63" s="175">
        <f>'将来負担比率（分子）の構造'!K$44</f>
        <v>297</v>
      </c>
      <c r="I63" s="175"/>
      <c r="J63" s="175"/>
      <c r="K63" s="175">
        <f>'将来負担比率（分子）の構造'!L$44</f>
        <v>299</v>
      </c>
      <c r="L63" s="175"/>
      <c r="M63" s="175"/>
      <c r="N63" s="175">
        <f>'将来負担比率（分子）の構造'!M$44</f>
        <v>278</v>
      </c>
      <c r="O63" s="175"/>
      <c r="P63" s="175"/>
    </row>
    <row r="64" spans="1:16">
      <c r="A64" s="175" t="s">
        <v>33</v>
      </c>
      <c r="B64" s="175">
        <f>'将来負担比率（分子）の構造'!I$43</f>
        <v>741</v>
      </c>
      <c r="C64" s="175"/>
      <c r="D64" s="175"/>
      <c r="E64" s="175">
        <f>'将来負担比率（分子）の構造'!J$43</f>
        <v>673</v>
      </c>
      <c r="F64" s="175"/>
      <c r="G64" s="175"/>
      <c r="H64" s="175">
        <f>'将来負担比率（分子）の構造'!K$43</f>
        <v>628</v>
      </c>
      <c r="I64" s="175"/>
      <c r="J64" s="175"/>
      <c r="K64" s="175">
        <f>'将来負担比率（分子）の構造'!L$43</f>
        <v>603</v>
      </c>
      <c r="L64" s="175"/>
      <c r="M64" s="175"/>
      <c r="N64" s="175">
        <f>'将来負担比率（分子）の構造'!M$43</f>
        <v>551</v>
      </c>
      <c r="O64" s="175"/>
      <c r="P64" s="175"/>
    </row>
    <row r="65" spans="1:16">
      <c r="A65" s="175" t="s">
        <v>32</v>
      </c>
      <c r="B65" s="175">
        <f>'将来負担比率（分子）の構造'!I$42</f>
        <v>55</v>
      </c>
      <c r="C65" s="175"/>
      <c r="D65" s="175"/>
      <c r="E65" s="175">
        <f>'将来負担比率（分子）の構造'!J$42</f>
        <v>19</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7726</v>
      </c>
      <c r="C66" s="175"/>
      <c r="D66" s="175"/>
      <c r="E66" s="175">
        <f>'将来負担比率（分子）の構造'!J$41</f>
        <v>7400</v>
      </c>
      <c r="F66" s="175"/>
      <c r="G66" s="175"/>
      <c r="H66" s="175">
        <f>'将来負担比率（分子）の構造'!K$41</f>
        <v>7227</v>
      </c>
      <c r="I66" s="175"/>
      <c r="J66" s="175"/>
      <c r="K66" s="175">
        <f>'将来負担比率（分子）の構造'!L$41</f>
        <v>6887</v>
      </c>
      <c r="L66" s="175"/>
      <c r="M66" s="175"/>
      <c r="N66" s="175">
        <f>'将来負担比率（分子）の構造'!M$41</f>
        <v>6660</v>
      </c>
      <c r="O66" s="175"/>
      <c r="P66" s="175"/>
    </row>
    <row r="67" spans="1:16">
      <c r="A67" s="175" t="s">
        <v>71</v>
      </c>
      <c r="B67" s="175" t="e">
        <f>NA()</f>
        <v>#N/A</v>
      </c>
      <c r="C67" s="175">
        <f>IF(ISNUMBER('将来負担比率（分子）の構造'!I$53), IF('将来負担比率（分子）の構造'!I$53 &lt; 0, 0, '将来負担比率（分子）の構造'!I$53), NA())</f>
        <v>2687</v>
      </c>
      <c r="D67" s="175" t="e">
        <f>NA()</f>
        <v>#N/A</v>
      </c>
      <c r="E67" s="175" t="e">
        <f>NA()</f>
        <v>#N/A</v>
      </c>
      <c r="F67" s="175">
        <f>IF(ISNUMBER('将来負担比率（分子）の構造'!J$53), IF('将来負担比率（分子）の構造'!J$53 &lt; 0, 0, '将来負担比率（分子）の構造'!J$53), NA())</f>
        <v>2063</v>
      </c>
      <c r="G67" s="175" t="e">
        <f>NA()</f>
        <v>#N/A</v>
      </c>
      <c r="H67" s="175" t="e">
        <f>NA()</f>
        <v>#N/A</v>
      </c>
      <c r="I67" s="175">
        <f>IF(ISNUMBER('将来負担比率（分子）の構造'!K$53), IF('将来負担比率（分子）の構造'!K$53 &lt; 0, 0, '将来負担比率（分子）の構造'!K$53), NA())</f>
        <v>443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1632</v>
      </c>
      <c r="C72" s="179">
        <f>基金残高に係る経年分析!G55</f>
        <v>2029</v>
      </c>
      <c r="D72" s="179">
        <f>基金残高に係る経年分析!H55</f>
        <v>2229</v>
      </c>
    </row>
    <row r="73" spans="1:16">
      <c r="A73" s="178" t="s">
        <v>74</v>
      </c>
      <c r="B73" s="179">
        <f>基金残高に係る経年分析!F56</f>
        <v>8</v>
      </c>
      <c r="C73" s="179">
        <f>基金残高に係る経年分析!G56</f>
        <v>8</v>
      </c>
      <c r="D73" s="179">
        <f>基金残高に係る経年分析!H56</f>
        <v>8</v>
      </c>
    </row>
    <row r="74" spans="1:16">
      <c r="A74" s="178" t="s">
        <v>75</v>
      </c>
      <c r="B74" s="179">
        <f>基金残高に係る経年分析!F57</f>
        <v>1818</v>
      </c>
      <c r="C74" s="179">
        <f>基金残高に係る経年分析!G57</f>
        <v>1909</v>
      </c>
      <c r="D74" s="179">
        <f>基金残高に係る経年分析!H57</f>
        <v>1990</v>
      </c>
    </row>
  </sheetData>
  <sheetProtection algorithmName="SHA-512" hashValue="nCFDMeDtEPW2V3HIbiRdbuya4iPJu33SbWO9tv2hXFrJSUP1E6o0OtAZDyj/2t1ASc/xjPUbT69P1aOejJFupg==" saltValue="TKNI5SXTEvZ8QiGZgRKO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c r="B5" s="679" t="s">
        <v>216</v>
      </c>
      <c r="C5" s="680"/>
      <c r="D5" s="680"/>
      <c r="E5" s="680"/>
      <c r="F5" s="680"/>
      <c r="G5" s="680"/>
      <c r="H5" s="680"/>
      <c r="I5" s="680"/>
      <c r="J5" s="680"/>
      <c r="K5" s="680"/>
      <c r="L5" s="680"/>
      <c r="M5" s="680"/>
      <c r="N5" s="680"/>
      <c r="O5" s="680"/>
      <c r="P5" s="680"/>
      <c r="Q5" s="681"/>
      <c r="R5" s="676">
        <v>1511374</v>
      </c>
      <c r="S5" s="677"/>
      <c r="T5" s="677"/>
      <c r="U5" s="677"/>
      <c r="V5" s="677"/>
      <c r="W5" s="677"/>
      <c r="X5" s="677"/>
      <c r="Y5" s="702"/>
      <c r="Z5" s="715">
        <v>21.2</v>
      </c>
      <c r="AA5" s="715"/>
      <c r="AB5" s="715"/>
      <c r="AC5" s="715"/>
      <c r="AD5" s="716">
        <v>1511374</v>
      </c>
      <c r="AE5" s="716"/>
      <c r="AF5" s="716"/>
      <c r="AG5" s="716"/>
      <c r="AH5" s="716"/>
      <c r="AI5" s="716"/>
      <c r="AJ5" s="716"/>
      <c r="AK5" s="716"/>
      <c r="AL5" s="703">
        <v>35.9</v>
      </c>
      <c r="AM5" s="685"/>
      <c r="AN5" s="685"/>
      <c r="AO5" s="704"/>
      <c r="AP5" s="679" t="s">
        <v>217</v>
      </c>
      <c r="AQ5" s="680"/>
      <c r="AR5" s="680"/>
      <c r="AS5" s="680"/>
      <c r="AT5" s="680"/>
      <c r="AU5" s="680"/>
      <c r="AV5" s="680"/>
      <c r="AW5" s="680"/>
      <c r="AX5" s="680"/>
      <c r="AY5" s="680"/>
      <c r="AZ5" s="680"/>
      <c r="BA5" s="680"/>
      <c r="BB5" s="680"/>
      <c r="BC5" s="680"/>
      <c r="BD5" s="680"/>
      <c r="BE5" s="680"/>
      <c r="BF5" s="681"/>
      <c r="BG5" s="621">
        <v>1511374</v>
      </c>
      <c r="BH5" s="622"/>
      <c r="BI5" s="622"/>
      <c r="BJ5" s="622"/>
      <c r="BK5" s="622"/>
      <c r="BL5" s="622"/>
      <c r="BM5" s="622"/>
      <c r="BN5" s="623"/>
      <c r="BO5" s="659">
        <v>100</v>
      </c>
      <c r="BP5" s="659"/>
      <c r="BQ5" s="659"/>
      <c r="BR5" s="659"/>
      <c r="BS5" s="660" t="s">
        <v>122</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c r="B6" s="618" t="s">
        <v>221</v>
      </c>
      <c r="C6" s="619"/>
      <c r="D6" s="619"/>
      <c r="E6" s="619"/>
      <c r="F6" s="619"/>
      <c r="G6" s="619"/>
      <c r="H6" s="619"/>
      <c r="I6" s="619"/>
      <c r="J6" s="619"/>
      <c r="K6" s="619"/>
      <c r="L6" s="619"/>
      <c r="M6" s="619"/>
      <c r="N6" s="619"/>
      <c r="O6" s="619"/>
      <c r="P6" s="619"/>
      <c r="Q6" s="620"/>
      <c r="R6" s="621">
        <v>72711</v>
      </c>
      <c r="S6" s="622"/>
      <c r="T6" s="622"/>
      <c r="U6" s="622"/>
      <c r="V6" s="622"/>
      <c r="W6" s="622"/>
      <c r="X6" s="622"/>
      <c r="Y6" s="623"/>
      <c r="Z6" s="659">
        <v>1</v>
      </c>
      <c r="AA6" s="659"/>
      <c r="AB6" s="659"/>
      <c r="AC6" s="659"/>
      <c r="AD6" s="660">
        <v>72711</v>
      </c>
      <c r="AE6" s="660"/>
      <c r="AF6" s="660"/>
      <c r="AG6" s="660"/>
      <c r="AH6" s="660"/>
      <c r="AI6" s="660"/>
      <c r="AJ6" s="660"/>
      <c r="AK6" s="660"/>
      <c r="AL6" s="624">
        <v>1.7</v>
      </c>
      <c r="AM6" s="625"/>
      <c r="AN6" s="625"/>
      <c r="AO6" s="661"/>
      <c r="AP6" s="618" t="s">
        <v>222</v>
      </c>
      <c r="AQ6" s="619"/>
      <c r="AR6" s="619"/>
      <c r="AS6" s="619"/>
      <c r="AT6" s="619"/>
      <c r="AU6" s="619"/>
      <c r="AV6" s="619"/>
      <c r="AW6" s="619"/>
      <c r="AX6" s="619"/>
      <c r="AY6" s="619"/>
      <c r="AZ6" s="619"/>
      <c r="BA6" s="619"/>
      <c r="BB6" s="619"/>
      <c r="BC6" s="619"/>
      <c r="BD6" s="619"/>
      <c r="BE6" s="619"/>
      <c r="BF6" s="620"/>
      <c r="BG6" s="621">
        <v>1511374</v>
      </c>
      <c r="BH6" s="622"/>
      <c r="BI6" s="622"/>
      <c r="BJ6" s="622"/>
      <c r="BK6" s="622"/>
      <c r="BL6" s="622"/>
      <c r="BM6" s="622"/>
      <c r="BN6" s="623"/>
      <c r="BO6" s="659">
        <v>100</v>
      </c>
      <c r="BP6" s="659"/>
      <c r="BQ6" s="659"/>
      <c r="BR6" s="659"/>
      <c r="BS6" s="660" t="s">
        <v>122</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81576</v>
      </c>
      <c r="CS6" s="622"/>
      <c r="CT6" s="622"/>
      <c r="CU6" s="622"/>
      <c r="CV6" s="622"/>
      <c r="CW6" s="622"/>
      <c r="CX6" s="622"/>
      <c r="CY6" s="623"/>
      <c r="CZ6" s="703">
        <v>1.2</v>
      </c>
      <c r="DA6" s="685"/>
      <c r="DB6" s="685"/>
      <c r="DC6" s="705"/>
      <c r="DD6" s="627" t="s">
        <v>122</v>
      </c>
      <c r="DE6" s="622"/>
      <c r="DF6" s="622"/>
      <c r="DG6" s="622"/>
      <c r="DH6" s="622"/>
      <c r="DI6" s="622"/>
      <c r="DJ6" s="622"/>
      <c r="DK6" s="622"/>
      <c r="DL6" s="622"/>
      <c r="DM6" s="622"/>
      <c r="DN6" s="622"/>
      <c r="DO6" s="622"/>
      <c r="DP6" s="623"/>
      <c r="DQ6" s="627">
        <v>81576</v>
      </c>
      <c r="DR6" s="622"/>
      <c r="DS6" s="622"/>
      <c r="DT6" s="622"/>
      <c r="DU6" s="622"/>
      <c r="DV6" s="622"/>
      <c r="DW6" s="622"/>
      <c r="DX6" s="622"/>
      <c r="DY6" s="622"/>
      <c r="DZ6" s="622"/>
      <c r="EA6" s="622"/>
      <c r="EB6" s="622"/>
      <c r="EC6" s="658"/>
    </row>
    <row r="7" spans="2:143" ht="11.25" customHeight="1">
      <c r="B7" s="618" t="s">
        <v>224</v>
      </c>
      <c r="C7" s="619"/>
      <c r="D7" s="619"/>
      <c r="E7" s="619"/>
      <c r="F7" s="619"/>
      <c r="G7" s="619"/>
      <c r="H7" s="619"/>
      <c r="I7" s="619"/>
      <c r="J7" s="619"/>
      <c r="K7" s="619"/>
      <c r="L7" s="619"/>
      <c r="M7" s="619"/>
      <c r="N7" s="619"/>
      <c r="O7" s="619"/>
      <c r="P7" s="619"/>
      <c r="Q7" s="620"/>
      <c r="R7" s="621">
        <v>773</v>
      </c>
      <c r="S7" s="622"/>
      <c r="T7" s="622"/>
      <c r="U7" s="622"/>
      <c r="V7" s="622"/>
      <c r="W7" s="622"/>
      <c r="X7" s="622"/>
      <c r="Y7" s="623"/>
      <c r="Z7" s="659">
        <v>0</v>
      </c>
      <c r="AA7" s="659"/>
      <c r="AB7" s="659"/>
      <c r="AC7" s="659"/>
      <c r="AD7" s="660">
        <v>773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690977</v>
      </c>
      <c r="BH7" s="622"/>
      <c r="BI7" s="622"/>
      <c r="BJ7" s="622"/>
      <c r="BK7" s="622"/>
      <c r="BL7" s="622"/>
      <c r="BM7" s="622"/>
      <c r="BN7" s="623"/>
      <c r="BO7" s="659">
        <v>45.7</v>
      </c>
      <c r="BP7" s="659"/>
      <c r="BQ7" s="659"/>
      <c r="BR7" s="659"/>
      <c r="BS7" s="660" t="s">
        <v>122</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1205269</v>
      </c>
      <c r="CS7" s="622"/>
      <c r="CT7" s="622"/>
      <c r="CU7" s="622"/>
      <c r="CV7" s="622"/>
      <c r="CW7" s="622"/>
      <c r="CX7" s="622"/>
      <c r="CY7" s="623"/>
      <c r="CZ7" s="659">
        <v>17.7</v>
      </c>
      <c r="DA7" s="659"/>
      <c r="DB7" s="659"/>
      <c r="DC7" s="659"/>
      <c r="DD7" s="627">
        <v>5208</v>
      </c>
      <c r="DE7" s="622"/>
      <c r="DF7" s="622"/>
      <c r="DG7" s="622"/>
      <c r="DH7" s="622"/>
      <c r="DI7" s="622"/>
      <c r="DJ7" s="622"/>
      <c r="DK7" s="622"/>
      <c r="DL7" s="622"/>
      <c r="DM7" s="622"/>
      <c r="DN7" s="622"/>
      <c r="DO7" s="622"/>
      <c r="DP7" s="623"/>
      <c r="DQ7" s="627">
        <v>931253</v>
      </c>
      <c r="DR7" s="622"/>
      <c r="DS7" s="622"/>
      <c r="DT7" s="622"/>
      <c r="DU7" s="622"/>
      <c r="DV7" s="622"/>
      <c r="DW7" s="622"/>
      <c r="DX7" s="622"/>
      <c r="DY7" s="622"/>
      <c r="DZ7" s="622"/>
      <c r="EA7" s="622"/>
      <c r="EB7" s="622"/>
      <c r="EC7" s="658"/>
    </row>
    <row r="8" spans="2:143" ht="11.25" customHeight="1">
      <c r="B8" s="618" t="s">
        <v>227</v>
      </c>
      <c r="C8" s="619"/>
      <c r="D8" s="619"/>
      <c r="E8" s="619"/>
      <c r="F8" s="619"/>
      <c r="G8" s="619"/>
      <c r="H8" s="619"/>
      <c r="I8" s="619"/>
      <c r="J8" s="619"/>
      <c r="K8" s="619"/>
      <c r="L8" s="619"/>
      <c r="M8" s="619"/>
      <c r="N8" s="619"/>
      <c r="O8" s="619"/>
      <c r="P8" s="619"/>
      <c r="Q8" s="620"/>
      <c r="R8" s="621">
        <v>10963</v>
      </c>
      <c r="S8" s="622"/>
      <c r="T8" s="622"/>
      <c r="U8" s="622"/>
      <c r="V8" s="622"/>
      <c r="W8" s="622"/>
      <c r="X8" s="622"/>
      <c r="Y8" s="623"/>
      <c r="Z8" s="659">
        <v>0.2</v>
      </c>
      <c r="AA8" s="659"/>
      <c r="AB8" s="659"/>
      <c r="AC8" s="659"/>
      <c r="AD8" s="660">
        <v>10963</v>
      </c>
      <c r="AE8" s="660"/>
      <c r="AF8" s="660"/>
      <c r="AG8" s="660"/>
      <c r="AH8" s="660"/>
      <c r="AI8" s="660"/>
      <c r="AJ8" s="660"/>
      <c r="AK8" s="660"/>
      <c r="AL8" s="624">
        <v>0.3</v>
      </c>
      <c r="AM8" s="625"/>
      <c r="AN8" s="625"/>
      <c r="AO8" s="661"/>
      <c r="AP8" s="618" t="s">
        <v>228</v>
      </c>
      <c r="AQ8" s="619"/>
      <c r="AR8" s="619"/>
      <c r="AS8" s="619"/>
      <c r="AT8" s="619"/>
      <c r="AU8" s="619"/>
      <c r="AV8" s="619"/>
      <c r="AW8" s="619"/>
      <c r="AX8" s="619"/>
      <c r="AY8" s="619"/>
      <c r="AZ8" s="619"/>
      <c r="BA8" s="619"/>
      <c r="BB8" s="619"/>
      <c r="BC8" s="619"/>
      <c r="BD8" s="619"/>
      <c r="BE8" s="619"/>
      <c r="BF8" s="620"/>
      <c r="BG8" s="621">
        <v>25379</v>
      </c>
      <c r="BH8" s="622"/>
      <c r="BI8" s="622"/>
      <c r="BJ8" s="622"/>
      <c r="BK8" s="622"/>
      <c r="BL8" s="622"/>
      <c r="BM8" s="622"/>
      <c r="BN8" s="623"/>
      <c r="BO8" s="659">
        <v>1.7</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2044727</v>
      </c>
      <c r="CS8" s="622"/>
      <c r="CT8" s="622"/>
      <c r="CU8" s="622"/>
      <c r="CV8" s="622"/>
      <c r="CW8" s="622"/>
      <c r="CX8" s="622"/>
      <c r="CY8" s="623"/>
      <c r="CZ8" s="659">
        <v>30</v>
      </c>
      <c r="DA8" s="659"/>
      <c r="DB8" s="659"/>
      <c r="DC8" s="659"/>
      <c r="DD8" s="627">
        <v>25486</v>
      </c>
      <c r="DE8" s="622"/>
      <c r="DF8" s="622"/>
      <c r="DG8" s="622"/>
      <c r="DH8" s="622"/>
      <c r="DI8" s="622"/>
      <c r="DJ8" s="622"/>
      <c r="DK8" s="622"/>
      <c r="DL8" s="622"/>
      <c r="DM8" s="622"/>
      <c r="DN8" s="622"/>
      <c r="DO8" s="622"/>
      <c r="DP8" s="623"/>
      <c r="DQ8" s="627">
        <v>1335529</v>
      </c>
      <c r="DR8" s="622"/>
      <c r="DS8" s="622"/>
      <c r="DT8" s="622"/>
      <c r="DU8" s="622"/>
      <c r="DV8" s="622"/>
      <c r="DW8" s="622"/>
      <c r="DX8" s="622"/>
      <c r="DY8" s="622"/>
      <c r="DZ8" s="622"/>
      <c r="EA8" s="622"/>
      <c r="EB8" s="622"/>
      <c r="EC8" s="658"/>
    </row>
    <row r="9" spans="2:143" ht="11.25" customHeight="1">
      <c r="B9" s="618" t="s">
        <v>230</v>
      </c>
      <c r="C9" s="619"/>
      <c r="D9" s="619"/>
      <c r="E9" s="619"/>
      <c r="F9" s="619"/>
      <c r="G9" s="619"/>
      <c r="H9" s="619"/>
      <c r="I9" s="619"/>
      <c r="J9" s="619"/>
      <c r="K9" s="619"/>
      <c r="L9" s="619"/>
      <c r="M9" s="619"/>
      <c r="N9" s="619"/>
      <c r="O9" s="619"/>
      <c r="P9" s="619"/>
      <c r="Q9" s="620"/>
      <c r="R9" s="621">
        <v>13104</v>
      </c>
      <c r="S9" s="622"/>
      <c r="T9" s="622"/>
      <c r="U9" s="622"/>
      <c r="V9" s="622"/>
      <c r="W9" s="622"/>
      <c r="X9" s="622"/>
      <c r="Y9" s="623"/>
      <c r="Z9" s="659">
        <v>0.2</v>
      </c>
      <c r="AA9" s="659"/>
      <c r="AB9" s="659"/>
      <c r="AC9" s="659"/>
      <c r="AD9" s="660">
        <v>13104</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602557</v>
      </c>
      <c r="BH9" s="622"/>
      <c r="BI9" s="622"/>
      <c r="BJ9" s="622"/>
      <c r="BK9" s="622"/>
      <c r="BL9" s="622"/>
      <c r="BM9" s="622"/>
      <c r="BN9" s="623"/>
      <c r="BO9" s="659">
        <v>39.9</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1027548</v>
      </c>
      <c r="CS9" s="622"/>
      <c r="CT9" s="622"/>
      <c r="CU9" s="622"/>
      <c r="CV9" s="622"/>
      <c r="CW9" s="622"/>
      <c r="CX9" s="622"/>
      <c r="CY9" s="623"/>
      <c r="CZ9" s="659">
        <v>15.1</v>
      </c>
      <c r="DA9" s="659"/>
      <c r="DB9" s="659"/>
      <c r="DC9" s="659"/>
      <c r="DD9" s="627">
        <v>3747</v>
      </c>
      <c r="DE9" s="622"/>
      <c r="DF9" s="622"/>
      <c r="DG9" s="622"/>
      <c r="DH9" s="622"/>
      <c r="DI9" s="622"/>
      <c r="DJ9" s="622"/>
      <c r="DK9" s="622"/>
      <c r="DL9" s="622"/>
      <c r="DM9" s="622"/>
      <c r="DN9" s="622"/>
      <c r="DO9" s="622"/>
      <c r="DP9" s="623"/>
      <c r="DQ9" s="627">
        <v>552565</v>
      </c>
      <c r="DR9" s="622"/>
      <c r="DS9" s="622"/>
      <c r="DT9" s="622"/>
      <c r="DU9" s="622"/>
      <c r="DV9" s="622"/>
      <c r="DW9" s="622"/>
      <c r="DX9" s="622"/>
      <c r="DY9" s="622"/>
      <c r="DZ9" s="622"/>
      <c r="EA9" s="622"/>
      <c r="EB9" s="622"/>
      <c r="EC9" s="658"/>
    </row>
    <row r="10" spans="2:143" ht="11.25" customHeight="1">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31702</v>
      </c>
      <c r="BH10" s="622"/>
      <c r="BI10" s="622"/>
      <c r="BJ10" s="622"/>
      <c r="BK10" s="622"/>
      <c r="BL10" s="622"/>
      <c r="BM10" s="622"/>
      <c r="BN10" s="623"/>
      <c r="BO10" s="659">
        <v>2.1</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c r="B11" s="618" t="s">
        <v>236</v>
      </c>
      <c r="C11" s="619"/>
      <c r="D11" s="619"/>
      <c r="E11" s="619"/>
      <c r="F11" s="619"/>
      <c r="G11" s="619"/>
      <c r="H11" s="619"/>
      <c r="I11" s="619"/>
      <c r="J11" s="619"/>
      <c r="K11" s="619"/>
      <c r="L11" s="619"/>
      <c r="M11" s="619"/>
      <c r="N11" s="619"/>
      <c r="O11" s="619"/>
      <c r="P11" s="619"/>
      <c r="Q11" s="620"/>
      <c r="R11" s="621">
        <v>348995</v>
      </c>
      <c r="S11" s="622"/>
      <c r="T11" s="622"/>
      <c r="U11" s="622"/>
      <c r="V11" s="622"/>
      <c r="W11" s="622"/>
      <c r="X11" s="622"/>
      <c r="Y11" s="623"/>
      <c r="Z11" s="624">
        <v>4.9000000000000004</v>
      </c>
      <c r="AA11" s="625"/>
      <c r="AB11" s="625"/>
      <c r="AC11" s="626"/>
      <c r="AD11" s="627">
        <v>348995</v>
      </c>
      <c r="AE11" s="622"/>
      <c r="AF11" s="622"/>
      <c r="AG11" s="622"/>
      <c r="AH11" s="622"/>
      <c r="AI11" s="622"/>
      <c r="AJ11" s="622"/>
      <c r="AK11" s="623"/>
      <c r="AL11" s="624">
        <v>8.3000000000000007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31339</v>
      </c>
      <c r="BH11" s="622"/>
      <c r="BI11" s="622"/>
      <c r="BJ11" s="622"/>
      <c r="BK11" s="622"/>
      <c r="BL11" s="622"/>
      <c r="BM11" s="622"/>
      <c r="BN11" s="623"/>
      <c r="BO11" s="659">
        <v>2.1</v>
      </c>
      <c r="BP11" s="659"/>
      <c r="BQ11" s="659"/>
      <c r="BR11" s="659"/>
      <c r="BS11" s="660" t="s">
        <v>122</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179616</v>
      </c>
      <c r="CS11" s="622"/>
      <c r="CT11" s="622"/>
      <c r="CU11" s="622"/>
      <c r="CV11" s="622"/>
      <c r="CW11" s="622"/>
      <c r="CX11" s="622"/>
      <c r="CY11" s="623"/>
      <c r="CZ11" s="659">
        <v>2.6</v>
      </c>
      <c r="DA11" s="659"/>
      <c r="DB11" s="659"/>
      <c r="DC11" s="659"/>
      <c r="DD11" s="627">
        <v>13639</v>
      </c>
      <c r="DE11" s="622"/>
      <c r="DF11" s="622"/>
      <c r="DG11" s="622"/>
      <c r="DH11" s="622"/>
      <c r="DI11" s="622"/>
      <c r="DJ11" s="622"/>
      <c r="DK11" s="622"/>
      <c r="DL11" s="622"/>
      <c r="DM11" s="622"/>
      <c r="DN11" s="622"/>
      <c r="DO11" s="622"/>
      <c r="DP11" s="623"/>
      <c r="DQ11" s="627">
        <v>99601</v>
      </c>
      <c r="DR11" s="622"/>
      <c r="DS11" s="622"/>
      <c r="DT11" s="622"/>
      <c r="DU11" s="622"/>
      <c r="DV11" s="622"/>
      <c r="DW11" s="622"/>
      <c r="DX11" s="622"/>
      <c r="DY11" s="622"/>
      <c r="DZ11" s="622"/>
      <c r="EA11" s="622"/>
      <c r="EB11" s="622"/>
      <c r="EC11" s="658"/>
    </row>
    <row r="12" spans="2:143" ht="11.25" customHeight="1">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649074</v>
      </c>
      <c r="BH12" s="622"/>
      <c r="BI12" s="622"/>
      <c r="BJ12" s="622"/>
      <c r="BK12" s="622"/>
      <c r="BL12" s="622"/>
      <c r="BM12" s="622"/>
      <c r="BN12" s="623"/>
      <c r="BO12" s="659">
        <v>42.9</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257138</v>
      </c>
      <c r="CS12" s="622"/>
      <c r="CT12" s="622"/>
      <c r="CU12" s="622"/>
      <c r="CV12" s="622"/>
      <c r="CW12" s="622"/>
      <c r="CX12" s="622"/>
      <c r="CY12" s="623"/>
      <c r="CZ12" s="659">
        <v>3.8</v>
      </c>
      <c r="DA12" s="659"/>
      <c r="DB12" s="659"/>
      <c r="DC12" s="659"/>
      <c r="DD12" s="627">
        <v>3355</v>
      </c>
      <c r="DE12" s="622"/>
      <c r="DF12" s="622"/>
      <c r="DG12" s="622"/>
      <c r="DH12" s="622"/>
      <c r="DI12" s="622"/>
      <c r="DJ12" s="622"/>
      <c r="DK12" s="622"/>
      <c r="DL12" s="622"/>
      <c r="DM12" s="622"/>
      <c r="DN12" s="622"/>
      <c r="DO12" s="622"/>
      <c r="DP12" s="623"/>
      <c r="DQ12" s="627">
        <v>164889</v>
      </c>
      <c r="DR12" s="622"/>
      <c r="DS12" s="622"/>
      <c r="DT12" s="622"/>
      <c r="DU12" s="622"/>
      <c r="DV12" s="622"/>
      <c r="DW12" s="622"/>
      <c r="DX12" s="622"/>
      <c r="DY12" s="622"/>
      <c r="DZ12" s="622"/>
      <c r="EA12" s="622"/>
      <c r="EB12" s="622"/>
      <c r="EC12" s="658"/>
    </row>
    <row r="13" spans="2:143" ht="11.25" customHeight="1">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648467</v>
      </c>
      <c r="BH13" s="622"/>
      <c r="BI13" s="622"/>
      <c r="BJ13" s="622"/>
      <c r="BK13" s="622"/>
      <c r="BL13" s="622"/>
      <c r="BM13" s="622"/>
      <c r="BN13" s="623"/>
      <c r="BO13" s="659">
        <v>42.9</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376886</v>
      </c>
      <c r="CS13" s="622"/>
      <c r="CT13" s="622"/>
      <c r="CU13" s="622"/>
      <c r="CV13" s="622"/>
      <c r="CW13" s="622"/>
      <c r="CX13" s="622"/>
      <c r="CY13" s="623"/>
      <c r="CZ13" s="659">
        <v>5.5</v>
      </c>
      <c r="DA13" s="659"/>
      <c r="DB13" s="659"/>
      <c r="DC13" s="659"/>
      <c r="DD13" s="627">
        <v>182802</v>
      </c>
      <c r="DE13" s="622"/>
      <c r="DF13" s="622"/>
      <c r="DG13" s="622"/>
      <c r="DH13" s="622"/>
      <c r="DI13" s="622"/>
      <c r="DJ13" s="622"/>
      <c r="DK13" s="622"/>
      <c r="DL13" s="622"/>
      <c r="DM13" s="622"/>
      <c r="DN13" s="622"/>
      <c r="DO13" s="622"/>
      <c r="DP13" s="623"/>
      <c r="DQ13" s="627">
        <v>238301</v>
      </c>
      <c r="DR13" s="622"/>
      <c r="DS13" s="622"/>
      <c r="DT13" s="622"/>
      <c r="DU13" s="622"/>
      <c r="DV13" s="622"/>
      <c r="DW13" s="622"/>
      <c r="DX13" s="622"/>
      <c r="DY13" s="622"/>
      <c r="DZ13" s="622"/>
      <c r="EA13" s="622"/>
      <c r="EB13" s="622"/>
      <c r="EC13" s="658"/>
    </row>
    <row r="14" spans="2:143" ht="11.25" customHeight="1">
      <c r="B14" s="618" t="s">
        <v>245</v>
      </c>
      <c r="C14" s="619"/>
      <c r="D14" s="619"/>
      <c r="E14" s="619"/>
      <c r="F14" s="619"/>
      <c r="G14" s="619"/>
      <c r="H14" s="619"/>
      <c r="I14" s="619"/>
      <c r="J14" s="619"/>
      <c r="K14" s="619"/>
      <c r="L14" s="619"/>
      <c r="M14" s="619"/>
      <c r="N14" s="619"/>
      <c r="O14" s="619"/>
      <c r="P14" s="619"/>
      <c r="Q14" s="620"/>
      <c r="R14" s="621">
        <v>859</v>
      </c>
      <c r="S14" s="622"/>
      <c r="T14" s="622"/>
      <c r="U14" s="622"/>
      <c r="V14" s="622"/>
      <c r="W14" s="622"/>
      <c r="X14" s="622"/>
      <c r="Y14" s="623"/>
      <c r="Z14" s="659">
        <v>0</v>
      </c>
      <c r="AA14" s="659"/>
      <c r="AB14" s="659"/>
      <c r="AC14" s="659"/>
      <c r="AD14" s="660">
        <v>859</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57510</v>
      </c>
      <c r="BH14" s="622"/>
      <c r="BI14" s="622"/>
      <c r="BJ14" s="622"/>
      <c r="BK14" s="622"/>
      <c r="BL14" s="622"/>
      <c r="BM14" s="622"/>
      <c r="BN14" s="623"/>
      <c r="BO14" s="659">
        <v>3.8</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391220</v>
      </c>
      <c r="CS14" s="622"/>
      <c r="CT14" s="622"/>
      <c r="CU14" s="622"/>
      <c r="CV14" s="622"/>
      <c r="CW14" s="622"/>
      <c r="CX14" s="622"/>
      <c r="CY14" s="623"/>
      <c r="CZ14" s="659">
        <v>5.7</v>
      </c>
      <c r="DA14" s="659"/>
      <c r="DB14" s="659"/>
      <c r="DC14" s="659"/>
      <c r="DD14" s="627">
        <v>23149</v>
      </c>
      <c r="DE14" s="622"/>
      <c r="DF14" s="622"/>
      <c r="DG14" s="622"/>
      <c r="DH14" s="622"/>
      <c r="DI14" s="622"/>
      <c r="DJ14" s="622"/>
      <c r="DK14" s="622"/>
      <c r="DL14" s="622"/>
      <c r="DM14" s="622"/>
      <c r="DN14" s="622"/>
      <c r="DO14" s="622"/>
      <c r="DP14" s="623"/>
      <c r="DQ14" s="627">
        <v>357563</v>
      </c>
      <c r="DR14" s="622"/>
      <c r="DS14" s="622"/>
      <c r="DT14" s="622"/>
      <c r="DU14" s="622"/>
      <c r="DV14" s="622"/>
      <c r="DW14" s="622"/>
      <c r="DX14" s="622"/>
      <c r="DY14" s="622"/>
      <c r="DZ14" s="622"/>
      <c r="EA14" s="622"/>
      <c r="EB14" s="622"/>
      <c r="EC14" s="658"/>
    </row>
    <row r="15" spans="2:143" ht="11.25" customHeight="1">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112435</v>
      </c>
      <c r="BH15" s="622"/>
      <c r="BI15" s="622"/>
      <c r="BJ15" s="622"/>
      <c r="BK15" s="622"/>
      <c r="BL15" s="622"/>
      <c r="BM15" s="622"/>
      <c r="BN15" s="623"/>
      <c r="BO15" s="659">
        <v>7.4</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531002</v>
      </c>
      <c r="CS15" s="622"/>
      <c r="CT15" s="622"/>
      <c r="CU15" s="622"/>
      <c r="CV15" s="622"/>
      <c r="CW15" s="622"/>
      <c r="CX15" s="622"/>
      <c r="CY15" s="623"/>
      <c r="CZ15" s="659">
        <v>7.8</v>
      </c>
      <c r="DA15" s="659"/>
      <c r="DB15" s="659"/>
      <c r="DC15" s="659"/>
      <c r="DD15" s="627">
        <v>14107</v>
      </c>
      <c r="DE15" s="622"/>
      <c r="DF15" s="622"/>
      <c r="DG15" s="622"/>
      <c r="DH15" s="622"/>
      <c r="DI15" s="622"/>
      <c r="DJ15" s="622"/>
      <c r="DK15" s="622"/>
      <c r="DL15" s="622"/>
      <c r="DM15" s="622"/>
      <c r="DN15" s="622"/>
      <c r="DO15" s="622"/>
      <c r="DP15" s="623"/>
      <c r="DQ15" s="627">
        <v>465158</v>
      </c>
      <c r="DR15" s="622"/>
      <c r="DS15" s="622"/>
      <c r="DT15" s="622"/>
      <c r="DU15" s="622"/>
      <c r="DV15" s="622"/>
      <c r="DW15" s="622"/>
      <c r="DX15" s="622"/>
      <c r="DY15" s="622"/>
      <c r="DZ15" s="622"/>
      <c r="EA15" s="622"/>
      <c r="EB15" s="622"/>
      <c r="EC15" s="658"/>
    </row>
    <row r="16" spans="2:143" ht="11.25" customHeight="1">
      <c r="B16" s="618" t="s">
        <v>251</v>
      </c>
      <c r="C16" s="619"/>
      <c r="D16" s="619"/>
      <c r="E16" s="619"/>
      <c r="F16" s="619"/>
      <c r="G16" s="619"/>
      <c r="H16" s="619"/>
      <c r="I16" s="619"/>
      <c r="J16" s="619"/>
      <c r="K16" s="619"/>
      <c r="L16" s="619"/>
      <c r="M16" s="619"/>
      <c r="N16" s="619"/>
      <c r="O16" s="619"/>
      <c r="P16" s="619"/>
      <c r="Q16" s="620"/>
      <c r="R16" s="621">
        <v>12228</v>
      </c>
      <c r="S16" s="622"/>
      <c r="T16" s="622"/>
      <c r="U16" s="622"/>
      <c r="V16" s="622"/>
      <c r="W16" s="622"/>
      <c r="X16" s="622"/>
      <c r="Y16" s="623"/>
      <c r="Z16" s="659">
        <v>0.2</v>
      </c>
      <c r="AA16" s="659"/>
      <c r="AB16" s="659"/>
      <c r="AC16" s="659"/>
      <c r="AD16" s="660">
        <v>12228</v>
      </c>
      <c r="AE16" s="660"/>
      <c r="AF16" s="660"/>
      <c r="AG16" s="660"/>
      <c r="AH16" s="660"/>
      <c r="AI16" s="660"/>
      <c r="AJ16" s="660"/>
      <c r="AK16" s="660"/>
      <c r="AL16" s="624">
        <v>0.3</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v>1378</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v>7898</v>
      </c>
      <c r="CS16" s="622"/>
      <c r="CT16" s="622"/>
      <c r="CU16" s="622"/>
      <c r="CV16" s="622"/>
      <c r="CW16" s="622"/>
      <c r="CX16" s="622"/>
      <c r="CY16" s="623"/>
      <c r="CZ16" s="659">
        <v>0.1</v>
      </c>
      <c r="DA16" s="659"/>
      <c r="DB16" s="659"/>
      <c r="DC16" s="659"/>
      <c r="DD16" s="627" t="s">
        <v>122</v>
      </c>
      <c r="DE16" s="622"/>
      <c r="DF16" s="622"/>
      <c r="DG16" s="622"/>
      <c r="DH16" s="622"/>
      <c r="DI16" s="622"/>
      <c r="DJ16" s="622"/>
      <c r="DK16" s="622"/>
      <c r="DL16" s="622"/>
      <c r="DM16" s="622"/>
      <c r="DN16" s="622"/>
      <c r="DO16" s="622"/>
      <c r="DP16" s="623"/>
      <c r="DQ16" s="627">
        <v>1798</v>
      </c>
      <c r="DR16" s="622"/>
      <c r="DS16" s="622"/>
      <c r="DT16" s="622"/>
      <c r="DU16" s="622"/>
      <c r="DV16" s="622"/>
      <c r="DW16" s="622"/>
      <c r="DX16" s="622"/>
      <c r="DY16" s="622"/>
      <c r="DZ16" s="622"/>
      <c r="EA16" s="622"/>
      <c r="EB16" s="622"/>
      <c r="EC16" s="658"/>
    </row>
    <row r="17" spans="2:133" ht="11.25" customHeight="1">
      <c r="B17" s="618" t="s">
        <v>254</v>
      </c>
      <c r="C17" s="619"/>
      <c r="D17" s="619"/>
      <c r="E17" s="619"/>
      <c r="F17" s="619"/>
      <c r="G17" s="619"/>
      <c r="H17" s="619"/>
      <c r="I17" s="619"/>
      <c r="J17" s="619"/>
      <c r="K17" s="619"/>
      <c r="L17" s="619"/>
      <c r="M17" s="619"/>
      <c r="N17" s="619"/>
      <c r="O17" s="619"/>
      <c r="P17" s="619"/>
      <c r="Q17" s="620"/>
      <c r="R17" s="621">
        <v>27504</v>
      </c>
      <c r="S17" s="622"/>
      <c r="T17" s="622"/>
      <c r="U17" s="622"/>
      <c r="V17" s="622"/>
      <c r="W17" s="622"/>
      <c r="X17" s="622"/>
      <c r="Y17" s="623"/>
      <c r="Z17" s="659">
        <v>0.4</v>
      </c>
      <c r="AA17" s="659"/>
      <c r="AB17" s="659"/>
      <c r="AC17" s="659"/>
      <c r="AD17" s="660">
        <v>27504</v>
      </c>
      <c r="AE17" s="660"/>
      <c r="AF17" s="660"/>
      <c r="AG17" s="660"/>
      <c r="AH17" s="660"/>
      <c r="AI17" s="660"/>
      <c r="AJ17" s="660"/>
      <c r="AK17" s="660"/>
      <c r="AL17" s="624">
        <v>0.7</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703978</v>
      </c>
      <c r="CS17" s="622"/>
      <c r="CT17" s="622"/>
      <c r="CU17" s="622"/>
      <c r="CV17" s="622"/>
      <c r="CW17" s="622"/>
      <c r="CX17" s="622"/>
      <c r="CY17" s="623"/>
      <c r="CZ17" s="659">
        <v>10.3</v>
      </c>
      <c r="DA17" s="659"/>
      <c r="DB17" s="659"/>
      <c r="DC17" s="659"/>
      <c r="DD17" s="627" t="s">
        <v>122</v>
      </c>
      <c r="DE17" s="622"/>
      <c r="DF17" s="622"/>
      <c r="DG17" s="622"/>
      <c r="DH17" s="622"/>
      <c r="DI17" s="622"/>
      <c r="DJ17" s="622"/>
      <c r="DK17" s="622"/>
      <c r="DL17" s="622"/>
      <c r="DM17" s="622"/>
      <c r="DN17" s="622"/>
      <c r="DO17" s="622"/>
      <c r="DP17" s="623"/>
      <c r="DQ17" s="627">
        <v>606079</v>
      </c>
      <c r="DR17" s="622"/>
      <c r="DS17" s="622"/>
      <c r="DT17" s="622"/>
      <c r="DU17" s="622"/>
      <c r="DV17" s="622"/>
      <c r="DW17" s="622"/>
      <c r="DX17" s="622"/>
      <c r="DY17" s="622"/>
      <c r="DZ17" s="622"/>
      <c r="EA17" s="622"/>
      <c r="EB17" s="622"/>
      <c r="EC17" s="658"/>
    </row>
    <row r="18" spans="2:133" ht="11.25" customHeight="1">
      <c r="B18" s="618" t="s">
        <v>257</v>
      </c>
      <c r="C18" s="619"/>
      <c r="D18" s="619"/>
      <c r="E18" s="619"/>
      <c r="F18" s="619"/>
      <c r="G18" s="619"/>
      <c r="H18" s="619"/>
      <c r="I18" s="619"/>
      <c r="J18" s="619"/>
      <c r="K18" s="619"/>
      <c r="L18" s="619"/>
      <c r="M18" s="619"/>
      <c r="N18" s="619"/>
      <c r="O18" s="619"/>
      <c r="P18" s="619"/>
      <c r="Q18" s="620"/>
      <c r="R18" s="621">
        <v>4510</v>
      </c>
      <c r="S18" s="622"/>
      <c r="T18" s="622"/>
      <c r="U18" s="622"/>
      <c r="V18" s="622"/>
      <c r="W18" s="622"/>
      <c r="X18" s="622"/>
      <c r="Y18" s="623"/>
      <c r="Z18" s="659">
        <v>0.1</v>
      </c>
      <c r="AA18" s="659"/>
      <c r="AB18" s="659"/>
      <c r="AC18" s="659"/>
      <c r="AD18" s="660">
        <v>4510</v>
      </c>
      <c r="AE18" s="660"/>
      <c r="AF18" s="660"/>
      <c r="AG18" s="660"/>
      <c r="AH18" s="660"/>
      <c r="AI18" s="660"/>
      <c r="AJ18" s="660"/>
      <c r="AK18" s="660"/>
      <c r="AL18" s="624">
        <v>0.1</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v>1380</v>
      </c>
      <c r="CS18" s="622"/>
      <c r="CT18" s="622"/>
      <c r="CU18" s="622"/>
      <c r="CV18" s="622"/>
      <c r="CW18" s="622"/>
      <c r="CX18" s="622"/>
      <c r="CY18" s="623"/>
      <c r="CZ18" s="659">
        <v>0</v>
      </c>
      <c r="DA18" s="659"/>
      <c r="DB18" s="659"/>
      <c r="DC18" s="659"/>
      <c r="DD18" s="627" t="s">
        <v>122</v>
      </c>
      <c r="DE18" s="622"/>
      <c r="DF18" s="622"/>
      <c r="DG18" s="622"/>
      <c r="DH18" s="622"/>
      <c r="DI18" s="622"/>
      <c r="DJ18" s="622"/>
      <c r="DK18" s="622"/>
      <c r="DL18" s="622"/>
      <c r="DM18" s="622"/>
      <c r="DN18" s="622"/>
      <c r="DO18" s="622"/>
      <c r="DP18" s="623"/>
      <c r="DQ18" s="627">
        <v>1380</v>
      </c>
      <c r="DR18" s="622"/>
      <c r="DS18" s="622"/>
      <c r="DT18" s="622"/>
      <c r="DU18" s="622"/>
      <c r="DV18" s="622"/>
      <c r="DW18" s="622"/>
      <c r="DX18" s="622"/>
      <c r="DY18" s="622"/>
      <c r="DZ18" s="622"/>
      <c r="EA18" s="622"/>
      <c r="EB18" s="622"/>
      <c r="EC18" s="658"/>
    </row>
    <row r="19" spans="2:133" ht="11.25" customHeight="1">
      <c r="B19" s="618" t="s">
        <v>260</v>
      </c>
      <c r="C19" s="619"/>
      <c r="D19" s="619"/>
      <c r="E19" s="619"/>
      <c r="F19" s="619"/>
      <c r="G19" s="619"/>
      <c r="H19" s="619"/>
      <c r="I19" s="619"/>
      <c r="J19" s="619"/>
      <c r="K19" s="619"/>
      <c r="L19" s="619"/>
      <c r="M19" s="619"/>
      <c r="N19" s="619"/>
      <c r="O19" s="619"/>
      <c r="P19" s="619"/>
      <c r="Q19" s="620"/>
      <c r="R19" s="621">
        <v>4510</v>
      </c>
      <c r="S19" s="622"/>
      <c r="T19" s="622"/>
      <c r="U19" s="622"/>
      <c r="V19" s="622"/>
      <c r="W19" s="622"/>
      <c r="X19" s="622"/>
      <c r="Y19" s="623"/>
      <c r="Z19" s="659">
        <v>0.1</v>
      </c>
      <c r="AA19" s="659"/>
      <c r="AB19" s="659"/>
      <c r="AC19" s="659"/>
      <c r="AD19" s="660">
        <v>4510</v>
      </c>
      <c r="AE19" s="660"/>
      <c r="AF19" s="660"/>
      <c r="AG19" s="660"/>
      <c r="AH19" s="660"/>
      <c r="AI19" s="660"/>
      <c r="AJ19" s="660"/>
      <c r="AK19" s="660"/>
      <c r="AL19" s="624">
        <v>0.1</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6808238</v>
      </c>
      <c r="CS20" s="622"/>
      <c r="CT20" s="622"/>
      <c r="CU20" s="622"/>
      <c r="CV20" s="622"/>
      <c r="CW20" s="622"/>
      <c r="CX20" s="622"/>
      <c r="CY20" s="623"/>
      <c r="CZ20" s="659">
        <v>100</v>
      </c>
      <c r="DA20" s="659"/>
      <c r="DB20" s="659"/>
      <c r="DC20" s="659"/>
      <c r="DD20" s="627">
        <v>271493</v>
      </c>
      <c r="DE20" s="622"/>
      <c r="DF20" s="622"/>
      <c r="DG20" s="622"/>
      <c r="DH20" s="622"/>
      <c r="DI20" s="622"/>
      <c r="DJ20" s="622"/>
      <c r="DK20" s="622"/>
      <c r="DL20" s="622"/>
      <c r="DM20" s="622"/>
      <c r="DN20" s="622"/>
      <c r="DO20" s="622"/>
      <c r="DP20" s="623"/>
      <c r="DQ20" s="627">
        <v>4835692</v>
      </c>
      <c r="DR20" s="622"/>
      <c r="DS20" s="622"/>
      <c r="DT20" s="622"/>
      <c r="DU20" s="622"/>
      <c r="DV20" s="622"/>
      <c r="DW20" s="622"/>
      <c r="DX20" s="622"/>
      <c r="DY20" s="622"/>
      <c r="DZ20" s="622"/>
      <c r="EA20" s="622"/>
      <c r="EB20" s="622"/>
      <c r="EC20" s="658"/>
    </row>
    <row r="21" spans="2:133" ht="11.25" customHeight="1">
      <c r="B21" s="618" t="s">
        <v>266</v>
      </c>
      <c r="C21" s="619"/>
      <c r="D21" s="619"/>
      <c r="E21" s="619"/>
      <c r="F21" s="619"/>
      <c r="G21" s="619"/>
      <c r="H21" s="619"/>
      <c r="I21" s="619"/>
      <c r="J21" s="619"/>
      <c r="K21" s="619"/>
      <c r="L21" s="619"/>
      <c r="M21" s="619"/>
      <c r="N21" s="619"/>
      <c r="O21" s="619"/>
      <c r="P21" s="619"/>
      <c r="Q21" s="620"/>
      <c r="R21" s="621">
        <v>2318913</v>
      </c>
      <c r="S21" s="622"/>
      <c r="T21" s="622"/>
      <c r="U21" s="622"/>
      <c r="V21" s="622"/>
      <c r="W21" s="622"/>
      <c r="X21" s="622"/>
      <c r="Y21" s="623"/>
      <c r="Z21" s="659">
        <v>32.5</v>
      </c>
      <c r="AA21" s="659"/>
      <c r="AB21" s="659"/>
      <c r="AC21" s="659"/>
      <c r="AD21" s="660">
        <v>2173526</v>
      </c>
      <c r="AE21" s="660"/>
      <c r="AF21" s="660"/>
      <c r="AG21" s="660"/>
      <c r="AH21" s="660"/>
      <c r="AI21" s="660"/>
      <c r="AJ21" s="660"/>
      <c r="AK21" s="660"/>
      <c r="AL21" s="624">
        <v>51.7</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c r="B22" s="618" t="s">
        <v>268</v>
      </c>
      <c r="C22" s="619"/>
      <c r="D22" s="619"/>
      <c r="E22" s="619"/>
      <c r="F22" s="619"/>
      <c r="G22" s="619"/>
      <c r="H22" s="619"/>
      <c r="I22" s="619"/>
      <c r="J22" s="619"/>
      <c r="K22" s="619"/>
      <c r="L22" s="619"/>
      <c r="M22" s="619"/>
      <c r="N22" s="619"/>
      <c r="O22" s="619"/>
      <c r="P22" s="619"/>
      <c r="Q22" s="620"/>
      <c r="R22" s="621">
        <v>2173526</v>
      </c>
      <c r="S22" s="622"/>
      <c r="T22" s="622"/>
      <c r="U22" s="622"/>
      <c r="V22" s="622"/>
      <c r="W22" s="622"/>
      <c r="X22" s="622"/>
      <c r="Y22" s="623"/>
      <c r="Z22" s="659">
        <v>30.5</v>
      </c>
      <c r="AA22" s="659"/>
      <c r="AB22" s="659"/>
      <c r="AC22" s="659"/>
      <c r="AD22" s="660">
        <v>2173526</v>
      </c>
      <c r="AE22" s="660"/>
      <c r="AF22" s="660"/>
      <c r="AG22" s="660"/>
      <c r="AH22" s="660"/>
      <c r="AI22" s="660"/>
      <c r="AJ22" s="660"/>
      <c r="AK22" s="660"/>
      <c r="AL22" s="624">
        <v>51.7</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c r="B23" s="618" t="s">
        <v>271</v>
      </c>
      <c r="C23" s="619"/>
      <c r="D23" s="619"/>
      <c r="E23" s="619"/>
      <c r="F23" s="619"/>
      <c r="G23" s="619"/>
      <c r="H23" s="619"/>
      <c r="I23" s="619"/>
      <c r="J23" s="619"/>
      <c r="K23" s="619"/>
      <c r="L23" s="619"/>
      <c r="M23" s="619"/>
      <c r="N23" s="619"/>
      <c r="O23" s="619"/>
      <c r="P23" s="619"/>
      <c r="Q23" s="620"/>
      <c r="R23" s="621">
        <v>145340</v>
      </c>
      <c r="S23" s="622"/>
      <c r="T23" s="622"/>
      <c r="U23" s="622"/>
      <c r="V23" s="622"/>
      <c r="W23" s="622"/>
      <c r="X23" s="622"/>
      <c r="Y23" s="623"/>
      <c r="Z23" s="659">
        <v>2</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c r="B24" s="618" t="s">
        <v>278</v>
      </c>
      <c r="C24" s="619"/>
      <c r="D24" s="619"/>
      <c r="E24" s="619"/>
      <c r="F24" s="619"/>
      <c r="G24" s="619"/>
      <c r="H24" s="619"/>
      <c r="I24" s="619"/>
      <c r="J24" s="619"/>
      <c r="K24" s="619"/>
      <c r="L24" s="619"/>
      <c r="M24" s="619"/>
      <c r="N24" s="619"/>
      <c r="O24" s="619"/>
      <c r="P24" s="619"/>
      <c r="Q24" s="620"/>
      <c r="R24" s="621">
        <v>47</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2798847</v>
      </c>
      <c r="CS24" s="677"/>
      <c r="CT24" s="677"/>
      <c r="CU24" s="677"/>
      <c r="CV24" s="677"/>
      <c r="CW24" s="677"/>
      <c r="CX24" s="677"/>
      <c r="CY24" s="702"/>
      <c r="CZ24" s="703">
        <v>41.1</v>
      </c>
      <c r="DA24" s="685"/>
      <c r="DB24" s="685"/>
      <c r="DC24" s="705"/>
      <c r="DD24" s="701">
        <v>2093117</v>
      </c>
      <c r="DE24" s="677"/>
      <c r="DF24" s="677"/>
      <c r="DG24" s="677"/>
      <c r="DH24" s="677"/>
      <c r="DI24" s="677"/>
      <c r="DJ24" s="677"/>
      <c r="DK24" s="702"/>
      <c r="DL24" s="701">
        <v>1887108</v>
      </c>
      <c r="DM24" s="677"/>
      <c r="DN24" s="677"/>
      <c r="DO24" s="677"/>
      <c r="DP24" s="677"/>
      <c r="DQ24" s="677"/>
      <c r="DR24" s="677"/>
      <c r="DS24" s="677"/>
      <c r="DT24" s="677"/>
      <c r="DU24" s="677"/>
      <c r="DV24" s="702"/>
      <c r="DW24" s="703">
        <v>44.9</v>
      </c>
      <c r="DX24" s="685"/>
      <c r="DY24" s="685"/>
      <c r="DZ24" s="685"/>
      <c r="EA24" s="685"/>
      <c r="EB24" s="685"/>
      <c r="EC24" s="704"/>
    </row>
    <row r="25" spans="2:133" ht="11.25" customHeight="1">
      <c r="B25" s="618" t="s">
        <v>281</v>
      </c>
      <c r="C25" s="619"/>
      <c r="D25" s="619"/>
      <c r="E25" s="619"/>
      <c r="F25" s="619"/>
      <c r="G25" s="619"/>
      <c r="H25" s="619"/>
      <c r="I25" s="619"/>
      <c r="J25" s="619"/>
      <c r="K25" s="619"/>
      <c r="L25" s="619"/>
      <c r="M25" s="619"/>
      <c r="N25" s="619"/>
      <c r="O25" s="619"/>
      <c r="P25" s="619"/>
      <c r="Q25" s="620"/>
      <c r="R25" s="621">
        <v>4321934</v>
      </c>
      <c r="S25" s="622"/>
      <c r="T25" s="622"/>
      <c r="U25" s="622"/>
      <c r="V25" s="622"/>
      <c r="W25" s="622"/>
      <c r="X25" s="622"/>
      <c r="Y25" s="623"/>
      <c r="Z25" s="659">
        <v>60.6</v>
      </c>
      <c r="AA25" s="659"/>
      <c r="AB25" s="659"/>
      <c r="AC25" s="659"/>
      <c r="AD25" s="660">
        <v>4176547</v>
      </c>
      <c r="AE25" s="660"/>
      <c r="AF25" s="660"/>
      <c r="AG25" s="660"/>
      <c r="AH25" s="660"/>
      <c r="AI25" s="660"/>
      <c r="AJ25" s="660"/>
      <c r="AK25" s="660"/>
      <c r="AL25" s="624">
        <v>99.3</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1203757</v>
      </c>
      <c r="CS25" s="634"/>
      <c r="CT25" s="634"/>
      <c r="CU25" s="634"/>
      <c r="CV25" s="634"/>
      <c r="CW25" s="634"/>
      <c r="CX25" s="634"/>
      <c r="CY25" s="635"/>
      <c r="CZ25" s="624">
        <v>17.7</v>
      </c>
      <c r="DA25" s="636"/>
      <c r="DB25" s="636"/>
      <c r="DC25" s="637"/>
      <c r="DD25" s="627">
        <v>1112221</v>
      </c>
      <c r="DE25" s="634"/>
      <c r="DF25" s="634"/>
      <c r="DG25" s="634"/>
      <c r="DH25" s="634"/>
      <c r="DI25" s="634"/>
      <c r="DJ25" s="634"/>
      <c r="DK25" s="635"/>
      <c r="DL25" s="627">
        <v>1099824</v>
      </c>
      <c r="DM25" s="634"/>
      <c r="DN25" s="634"/>
      <c r="DO25" s="634"/>
      <c r="DP25" s="634"/>
      <c r="DQ25" s="634"/>
      <c r="DR25" s="634"/>
      <c r="DS25" s="634"/>
      <c r="DT25" s="634"/>
      <c r="DU25" s="634"/>
      <c r="DV25" s="635"/>
      <c r="DW25" s="624">
        <v>26.2</v>
      </c>
      <c r="DX25" s="636"/>
      <c r="DY25" s="636"/>
      <c r="DZ25" s="636"/>
      <c r="EA25" s="636"/>
      <c r="EB25" s="636"/>
      <c r="EC25" s="648"/>
    </row>
    <row r="26" spans="2:133" ht="11.25" customHeight="1">
      <c r="B26" s="618" t="s">
        <v>284</v>
      </c>
      <c r="C26" s="619"/>
      <c r="D26" s="619"/>
      <c r="E26" s="619"/>
      <c r="F26" s="619"/>
      <c r="G26" s="619"/>
      <c r="H26" s="619"/>
      <c r="I26" s="619"/>
      <c r="J26" s="619"/>
      <c r="K26" s="619"/>
      <c r="L26" s="619"/>
      <c r="M26" s="619"/>
      <c r="N26" s="619"/>
      <c r="O26" s="619"/>
      <c r="P26" s="619"/>
      <c r="Q26" s="620"/>
      <c r="R26" s="621">
        <v>934</v>
      </c>
      <c r="S26" s="622"/>
      <c r="T26" s="622"/>
      <c r="U26" s="622"/>
      <c r="V26" s="622"/>
      <c r="W26" s="622"/>
      <c r="X26" s="622"/>
      <c r="Y26" s="623"/>
      <c r="Z26" s="659">
        <v>0</v>
      </c>
      <c r="AA26" s="659"/>
      <c r="AB26" s="659"/>
      <c r="AC26" s="659"/>
      <c r="AD26" s="660">
        <v>934</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743570</v>
      </c>
      <c r="CS26" s="622"/>
      <c r="CT26" s="622"/>
      <c r="CU26" s="622"/>
      <c r="CV26" s="622"/>
      <c r="CW26" s="622"/>
      <c r="CX26" s="622"/>
      <c r="CY26" s="623"/>
      <c r="CZ26" s="624">
        <v>10.9</v>
      </c>
      <c r="DA26" s="636"/>
      <c r="DB26" s="636"/>
      <c r="DC26" s="637"/>
      <c r="DD26" s="627">
        <v>674683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c r="B27" s="618" t="s">
        <v>287</v>
      </c>
      <c r="C27" s="619"/>
      <c r="D27" s="619"/>
      <c r="E27" s="619"/>
      <c r="F27" s="619"/>
      <c r="G27" s="619"/>
      <c r="H27" s="619"/>
      <c r="I27" s="619"/>
      <c r="J27" s="619"/>
      <c r="K27" s="619"/>
      <c r="L27" s="619"/>
      <c r="M27" s="619"/>
      <c r="N27" s="619"/>
      <c r="O27" s="619"/>
      <c r="P27" s="619"/>
      <c r="Q27" s="620"/>
      <c r="R27" s="621">
        <v>6943</v>
      </c>
      <c r="S27" s="622"/>
      <c r="T27" s="622"/>
      <c r="U27" s="622"/>
      <c r="V27" s="622"/>
      <c r="W27" s="622"/>
      <c r="X27" s="622"/>
      <c r="Y27" s="623"/>
      <c r="Z27" s="659">
        <v>0.1</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1511374</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891112</v>
      </c>
      <c r="CS27" s="634"/>
      <c r="CT27" s="634"/>
      <c r="CU27" s="634"/>
      <c r="CV27" s="634"/>
      <c r="CW27" s="634"/>
      <c r="CX27" s="634"/>
      <c r="CY27" s="635"/>
      <c r="CZ27" s="624">
        <v>13.1</v>
      </c>
      <c r="DA27" s="636"/>
      <c r="DB27" s="636"/>
      <c r="DC27" s="637"/>
      <c r="DD27" s="627">
        <v>374817</v>
      </c>
      <c r="DE27" s="634"/>
      <c r="DF27" s="634"/>
      <c r="DG27" s="634"/>
      <c r="DH27" s="634"/>
      <c r="DI27" s="634"/>
      <c r="DJ27" s="634"/>
      <c r="DK27" s="635"/>
      <c r="DL27" s="627">
        <v>181205</v>
      </c>
      <c r="DM27" s="634"/>
      <c r="DN27" s="634"/>
      <c r="DO27" s="634"/>
      <c r="DP27" s="634"/>
      <c r="DQ27" s="634"/>
      <c r="DR27" s="634"/>
      <c r="DS27" s="634"/>
      <c r="DT27" s="634"/>
      <c r="DU27" s="634"/>
      <c r="DV27" s="635"/>
      <c r="DW27" s="624">
        <v>4.3</v>
      </c>
      <c r="DX27" s="636"/>
      <c r="DY27" s="636"/>
      <c r="DZ27" s="636"/>
      <c r="EA27" s="636"/>
      <c r="EB27" s="636"/>
      <c r="EC27" s="648"/>
    </row>
    <row r="28" spans="2:133" ht="11.25" customHeight="1">
      <c r="B28" s="618" t="s">
        <v>290</v>
      </c>
      <c r="C28" s="619"/>
      <c r="D28" s="619"/>
      <c r="E28" s="619"/>
      <c r="F28" s="619"/>
      <c r="G28" s="619"/>
      <c r="H28" s="619"/>
      <c r="I28" s="619"/>
      <c r="J28" s="619"/>
      <c r="K28" s="619"/>
      <c r="L28" s="619"/>
      <c r="M28" s="619"/>
      <c r="N28" s="619"/>
      <c r="O28" s="619"/>
      <c r="P28" s="619"/>
      <c r="Q28" s="620"/>
      <c r="R28" s="621">
        <v>100355</v>
      </c>
      <c r="S28" s="622"/>
      <c r="T28" s="622"/>
      <c r="U28" s="622"/>
      <c r="V28" s="622"/>
      <c r="W28" s="622"/>
      <c r="X28" s="622"/>
      <c r="Y28" s="623"/>
      <c r="Z28" s="659">
        <v>1.4</v>
      </c>
      <c r="AA28" s="659"/>
      <c r="AB28" s="659"/>
      <c r="AC28" s="659"/>
      <c r="AD28" s="660">
        <v>18283</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703978</v>
      </c>
      <c r="CS28" s="622"/>
      <c r="CT28" s="622"/>
      <c r="CU28" s="622"/>
      <c r="CV28" s="622"/>
      <c r="CW28" s="622"/>
      <c r="CX28" s="622"/>
      <c r="CY28" s="623"/>
      <c r="CZ28" s="624">
        <v>10.3</v>
      </c>
      <c r="DA28" s="636"/>
      <c r="DB28" s="636"/>
      <c r="DC28" s="637"/>
      <c r="DD28" s="627">
        <v>606079</v>
      </c>
      <c r="DE28" s="622"/>
      <c r="DF28" s="622"/>
      <c r="DG28" s="622"/>
      <c r="DH28" s="622"/>
      <c r="DI28" s="622"/>
      <c r="DJ28" s="622"/>
      <c r="DK28" s="623"/>
      <c r="DL28" s="627">
        <v>606079</v>
      </c>
      <c r="DM28" s="622"/>
      <c r="DN28" s="622"/>
      <c r="DO28" s="622"/>
      <c r="DP28" s="622"/>
      <c r="DQ28" s="622"/>
      <c r="DR28" s="622"/>
      <c r="DS28" s="622"/>
      <c r="DT28" s="622"/>
      <c r="DU28" s="622"/>
      <c r="DV28" s="623"/>
      <c r="DW28" s="624">
        <v>14.4</v>
      </c>
      <c r="DX28" s="636"/>
      <c r="DY28" s="636"/>
      <c r="DZ28" s="636"/>
      <c r="EA28" s="636"/>
      <c r="EB28" s="636"/>
      <c r="EC28" s="648"/>
    </row>
    <row r="29" spans="2:133" ht="11.25" customHeight="1">
      <c r="B29" s="618" t="s">
        <v>292</v>
      </c>
      <c r="C29" s="619"/>
      <c r="D29" s="619"/>
      <c r="E29" s="619"/>
      <c r="F29" s="619"/>
      <c r="G29" s="619"/>
      <c r="H29" s="619"/>
      <c r="I29" s="619"/>
      <c r="J29" s="619"/>
      <c r="K29" s="619"/>
      <c r="L29" s="619"/>
      <c r="M29" s="619"/>
      <c r="N29" s="619"/>
      <c r="O29" s="619"/>
      <c r="P29" s="619"/>
      <c r="Q29" s="620"/>
      <c r="R29" s="621">
        <v>34437</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703978</v>
      </c>
      <c r="CS29" s="634"/>
      <c r="CT29" s="634"/>
      <c r="CU29" s="634"/>
      <c r="CV29" s="634"/>
      <c r="CW29" s="634"/>
      <c r="CX29" s="634"/>
      <c r="CY29" s="635"/>
      <c r="CZ29" s="624">
        <v>10.3</v>
      </c>
      <c r="DA29" s="636"/>
      <c r="DB29" s="636"/>
      <c r="DC29" s="637"/>
      <c r="DD29" s="627">
        <v>606079</v>
      </c>
      <c r="DE29" s="634"/>
      <c r="DF29" s="634"/>
      <c r="DG29" s="634"/>
      <c r="DH29" s="634"/>
      <c r="DI29" s="634"/>
      <c r="DJ29" s="634"/>
      <c r="DK29" s="635"/>
      <c r="DL29" s="627">
        <v>606079</v>
      </c>
      <c r="DM29" s="634"/>
      <c r="DN29" s="634"/>
      <c r="DO29" s="634"/>
      <c r="DP29" s="634"/>
      <c r="DQ29" s="634"/>
      <c r="DR29" s="634"/>
      <c r="DS29" s="634"/>
      <c r="DT29" s="634"/>
      <c r="DU29" s="634"/>
      <c r="DV29" s="635"/>
      <c r="DW29" s="624">
        <v>14.4</v>
      </c>
      <c r="DX29" s="636"/>
      <c r="DY29" s="636"/>
      <c r="DZ29" s="636"/>
      <c r="EA29" s="636"/>
      <c r="EB29" s="636"/>
      <c r="EC29" s="648"/>
    </row>
    <row r="30" spans="2:133" ht="11.25" customHeight="1">
      <c r="B30" s="618" t="s">
        <v>294</v>
      </c>
      <c r="C30" s="619"/>
      <c r="D30" s="619"/>
      <c r="E30" s="619"/>
      <c r="F30" s="619"/>
      <c r="G30" s="619"/>
      <c r="H30" s="619"/>
      <c r="I30" s="619"/>
      <c r="J30" s="619"/>
      <c r="K30" s="619"/>
      <c r="L30" s="619"/>
      <c r="M30" s="619"/>
      <c r="N30" s="619"/>
      <c r="O30" s="619"/>
      <c r="P30" s="619"/>
      <c r="Q30" s="620"/>
      <c r="R30" s="621">
        <v>809927</v>
      </c>
      <c r="S30" s="622"/>
      <c r="T30" s="622"/>
      <c r="U30" s="622"/>
      <c r="V30" s="622"/>
      <c r="W30" s="622"/>
      <c r="X30" s="622"/>
      <c r="Y30" s="623"/>
      <c r="Z30" s="659">
        <v>11.4</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663687</v>
      </c>
      <c r="CS30" s="622"/>
      <c r="CT30" s="622"/>
      <c r="CU30" s="622"/>
      <c r="CV30" s="622"/>
      <c r="CW30" s="622"/>
      <c r="CX30" s="622"/>
      <c r="CY30" s="623"/>
      <c r="CZ30" s="624">
        <v>9.6999999999999993</v>
      </c>
      <c r="DA30" s="636"/>
      <c r="DB30" s="636"/>
      <c r="DC30" s="637"/>
      <c r="DD30" s="627">
        <v>589445</v>
      </c>
      <c r="DE30" s="622"/>
      <c r="DF30" s="622"/>
      <c r="DG30" s="622"/>
      <c r="DH30" s="622"/>
      <c r="DI30" s="622"/>
      <c r="DJ30" s="622"/>
      <c r="DK30" s="623"/>
      <c r="DL30" s="627">
        <v>589445</v>
      </c>
      <c r="DM30" s="622"/>
      <c r="DN30" s="622"/>
      <c r="DO30" s="622"/>
      <c r="DP30" s="622"/>
      <c r="DQ30" s="622"/>
      <c r="DR30" s="622"/>
      <c r="DS30" s="622"/>
      <c r="DT30" s="622"/>
      <c r="DU30" s="622"/>
      <c r="DV30" s="623"/>
      <c r="DW30" s="624">
        <v>14</v>
      </c>
      <c r="DX30" s="636"/>
      <c r="DY30" s="636"/>
      <c r="DZ30" s="636"/>
      <c r="EA30" s="636"/>
      <c r="EB30" s="636"/>
      <c r="EC30" s="648"/>
    </row>
    <row r="31" spans="2:133" ht="11.25" customHeight="1">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18"/>
      <c r="AV31" s="218"/>
      <c r="AW31" s="218"/>
      <c r="AX31" s="679" t="s">
        <v>178</v>
      </c>
      <c r="AY31" s="680"/>
      <c r="AZ31" s="680"/>
      <c r="BA31" s="680"/>
      <c r="BB31" s="680"/>
      <c r="BC31" s="680"/>
      <c r="BD31" s="680"/>
      <c r="BE31" s="680"/>
      <c r="BF31" s="681"/>
      <c r="BG31" s="683">
        <v>98.1</v>
      </c>
      <c r="BH31" s="684"/>
      <c r="BI31" s="684"/>
      <c r="BJ31" s="684"/>
      <c r="BK31" s="684"/>
      <c r="BL31" s="684"/>
      <c r="BM31" s="685">
        <v>93.1</v>
      </c>
      <c r="BN31" s="684"/>
      <c r="BO31" s="684"/>
      <c r="BP31" s="684"/>
      <c r="BQ31" s="686"/>
      <c r="BR31" s="683">
        <v>97.9</v>
      </c>
      <c r="BS31" s="684"/>
      <c r="BT31" s="684"/>
      <c r="BU31" s="684"/>
      <c r="BV31" s="684"/>
      <c r="BW31" s="684"/>
      <c r="BX31" s="685">
        <v>92.5</v>
      </c>
      <c r="BY31" s="684"/>
      <c r="BZ31" s="684"/>
      <c r="CA31" s="684"/>
      <c r="CB31" s="686"/>
      <c r="CD31" s="642"/>
      <c r="CE31" s="643"/>
      <c r="CF31" s="618" t="s">
        <v>301</v>
      </c>
      <c r="CG31" s="619"/>
      <c r="CH31" s="619"/>
      <c r="CI31" s="619"/>
      <c r="CJ31" s="619"/>
      <c r="CK31" s="619"/>
      <c r="CL31" s="619"/>
      <c r="CM31" s="619"/>
      <c r="CN31" s="619"/>
      <c r="CO31" s="619"/>
      <c r="CP31" s="619"/>
      <c r="CQ31" s="620"/>
      <c r="CR31" s="621">
        <v>40291</v>
      </c>
      <c r="CS31" s="634"/>
      <c r="CT31" s="634"/>
      <c r="CU31" s="634"/>
      <c r="CV31" s="634"/>
      <c r="CW31" s="634"/>
      <c r="CX31" s="634"/>
      <c r="CY31" s="635"/>
      <c r="CZ31" s="624">
        <v>0.6</v>
      </c>
      <c r="DA31" s="636"/>
      <c r="DB31" s="636"/>
      <c r="DC31" s="637"/>
      <c r="DD31" s="627">
        <v>16634</v>
      </c>
      <c r="DE31" s="634"/>
      <c r="DF31" s="634"/>
      <c r="DG31" s="634"/>
      <c r="DH31" s="634"/>
      <c r="DI31" s="634"/>
      <c r="DJ31" s="634"/>
      <c r="DK31" s="635"/>
      <c r="DL31" s="627">
        <v>16634</v>
      </c>
      <c r="DM31" s="634"/>
      <c r="DN31" s="634"/>
      <c r="DO31" s="634"/>
      <c r="DP31" s="634"/>
      <c r="DQ31" s="634"/>
      <c r="DR31" s="634"/>
      <c r="DS31" s="634"/>
      <c r="DT31" s="634"/>
      <c r="DU31" s="634"/>
      <c r="DV31" s="635"/>
      <c r="DW31" s="624">
        <v>0.4</v>
      </c>
      <c r="DX31" s="636"/>
      <c r="DY31" s="636"/>
      <c r="DZ31" s="636"/>
      <c r="EA31" s="636"/>
      <c r="EB31" s="636"/>
      <c r="EC31" s="648"/>
    </row>
    <row r="32" spans="2:133" ht="11.25" customHeight="1">
      <c r="B32" s="618" t="s">
        <v>302</v>
      </c>
      <c r="C32" s="619"/>
      <c r="D32" s="619"/>
      <c r="E32" s="619"/>
      <c r="F32" s="619"/>
      <c r="G32" s="619"/>
      <c r="H32" s="619"/>
      <c r="I32" s="619"/>
      <c r="J32" s="619"/>
      <c r="K32" s="619"/>
      <c r="L32" s="619"/>
      <c r="M32" s="619"/>
      <c r="N32" s="619"/>
      <c r="O32" s="619"/>
      <c r="P32" s="619"/>
      <c r="Q32" s="620"/>
      <c r="R32" s="621">
        <v>360331</v>
      </c>
      <c r="S32" s="622"/>
      <c r="T32" s="622"/>
      <c r="U32" s="622"/>
      <c r="V32" s="622"/>
      <c r="W32" s="622"/>
      <c r="X32" s="622"/>
      <c r="Y32" s="623"/>
      <c r="Z32" s="659">
        <v>5.0999999999999996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303</v>
      </c>
      <c r="AX32" s="618" t="s">
        <v>304</v>
      </c>
      <c r="AY32" s="619"/>
      <c r="AZ32" s="619"/>
      <c r="BA32" s="619"/>
      <c r="BB32" s="619"/>
      <c r="BC32" s="619"/>
      <c r="BD32" s="619"/>
      <c r="BE32" s="619"/>
      <c r="BF32" s="620"/>
      <c r="BG32" s="687">
        <v>98.4</v>
      </c>
      <c r="BH32" s="634"/>
      <c r="BI32" s="634"/>
      <c r="BJ32" s="634"/>
      <c r="BK32" s="634"/>
      <c r="BL32" s="634"/>
      <c r="BM32" s="625">
        <v>94.2</v>
      </c>
      <c r="BN32" s="634"/>
      <c r="BO32" s="634"/>
      <c r="BP32" s="634"/>
      <c r="BQ32" s="657"/>
      <c r="BR32" s="687">
        <v>98.1</v>
      </c>
      <c r="BS32" s="634"/>
      <c r="BT32" s="634"/>
      <c r="BU32" s="634"/>
      <c r="BV32" s="634"/>
      <c r="BW32" s="634"/>
      <c r="BX32" s="625">
        <v>93.5</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c r="B33" s="618" t="s">
        <v>306</v>
      </c>
      <c r="C33" s="619"/>
      <c r="D33" s="619"/>
      <c r="E33" s="619"/>
      <c r="F33" s="619"/>
      <c r="G33" s="619"/>
      <c r="H33" s="619"/>
      <c r="I33" s="619"/>
      <c r="J33" s="619"/>
      <c r="K33" s="619"/>
      <c r="L33" s="619"/>
      <c r="M33" s="619"/>
      <c r="N33" s="619"/>
      <c r="O33" s="619"/>
      <c r="P33" s="619"/>
      <c r="Q33" s="620"/>
      <c r="R33" s="621">
        <v>3469</v>
      </c>
      <c r="S33" s="622"/>
      <c r="T33" s="622"/>
      <c r="U33" s="622"/>
      <c r="V33" s="622"/>
      <c r="W33" s="622"/>
      <c r="X33" s="622"/>
      <c r="Y33" s="623"/>
      <c r="Z33" s="659">
        <v>0</v>
      </c>
      <c r="AA33" s="659"/>
      <c r="AB33" s="659"/>
      <c r="AC33" s="659"/>
      <c r="AD33" s="660">
        <v>204</v>
      </c>
      <c r="AE33" s="660"/>
      <c r="AF33" s="660"/>
      <c r="AG33" s="660"/>
      <c r="AH33" s="660"/>
      <c r="AI33" s="660"/>
      <c r="AJ33" s="660"/>
      <c r="AK33" s="660"/>
      <c r="AL33" s="624">
        <v>0</v>
      </c>
      <c r="AM33" s="625"/>
      <c r="AN33" s="625"/>
      <c r="AO33" s="661"/>
      <c r="AP33" s="664"/>
      <c r="AQ33" s="665"/>
      <c r="AR33" s="665"/>
      <c r="AS33" s="665"/>
      <c r="AT33" s="695"/>
      <c r="AU33" s="219"/>
      <c r="AV33" s="219"/>
      <c r="AW33" s="219"/>
      <c r="AX33" s="602" t="s">
        <v>307</v>
      </c>
      <c r="AY33" s="603"/>
      <c r="AZ33" s="603"/>
      <c r="BA33" s="603"/>
      <c r="BB33" s="603"/>
      <c r="BC33" s="603"/>
      <c r="BD33" s="603"/>
      <c r="BE33" s="603"/>
      <c r="BF33" s="604"/>
      <c r="BG33" s="682">
        <v>97.5</v>
      </c>
      <c r="BH33" s="606"/>
      <c r="BI33" s="606"/>
      <c r="BJ33" s="606"/>
      <c r="BK33" s="606"/>
      <c r="BL33" s="606"/>
      <c r="BM33" s="652">
        <v>91.4</v>
      </c>
      <c r="BN33" s="606"/>
      <c r="BO33" s="606"/>
      <c r="BP33" s="606"/>
      <c r="BQ33" s="669"/>
      <c r="BR33" s="682">
        <v>97.4</v>
      </c>
      <c r="BS33" s="606"/>
      <c r="BT33" s="606"/>
      <c r="BU33" s="606"/>
      <c r="BV33" s="606"/>
      <c r="BW33" s="606"/>
      <c r="BX33" s="652">
        <v>90.9</v>
      </c>
      <c r="BY33" s="606"/>
      <c r="BZ33" s="606"/>
      <c r="CA33" s="606"/>
      <c r="CB33" s="669"/>
      <c r="CD33" s="618" t="s">
        <v>308</v>
      </c>
      <c r="CE33" s="619"/>
      <c r="CF33" s="619"/>
      <c r="CG33" s="619"/>
      <c r="CH33" s="619"/>
      <c r="CI33" s="619"/>
      <c r="CJ33" s="619"/>
      <c r="CK33" s="619"/>
      <c r="CL33" s="619"/>
      <c r="CM33" s="619"/>
      <c r="CN33" s="619"/>
      <c r="CO33" s="619"/>
      <c r="CP33" s="619"/>
      <c r="CQ33" s="620"/>
      <c r="CR33" s="621">
        <v>3730000</v>
      </c>
      <c r="CS33" s="634"/>
      <c r="CT33" s="634"/>
      <c r="CU33" s="634"/>
      <c r="CV33" s="634"/>
      <c r="CW33" s="634"/>
      <c r="CX33" s="634"/>
      <c r="CY33" s="635"/>
      <c r="CZ33" s="624">
        <v>54.8</v>
      </c>
      <c r="DA33" s="636"/>
      <c r="DB33" s="636"/>
      <c r="DC33" s="637"/>
      <c r="DD33" s="627">
        <v>2646192</v>
      </c>
      <c r="DE33" s="634"/>
      <c r="DF33" s="634"/>
      <c r="DG33" s="634"/>
      <c r="DH33" s="634"/>
      <c r="DI33" s="634"/>
      <c r="DJ33" s="634"/>
      <c r="DK33" s="635"/>
      <c r="DL33" s="627">
        <v>1792592</v>
      </c>
      <c r="DM33" s="634"/>
      <c r="DN33" s="634"/>
      <c r="DO33" s="634"/>
      <c r="DP33" s="634"/>
      <c r="DQ33" s="634"/>
      <c r="DR33" s="634"/>
      <c r="DS33" s="634"/>
      <c r="DT33" s="634"/>
      <c r="DU33" s="634"/>
      <c r="DV33" s="635"/>
      <c r="DW33" s="624">
        <v>42.6</v>
      </c>
      <c r="DX33" s="636"/>
      <c r="DY33" s="636"/>
      <c r="DZ33" s="636"/>
      <c r="EA33" s="636"/>
      <c r="EB33" s="636"/>
      <c r="EC33" s="648"/>
    </row>
    <row r="34" spans="2:133" ht="11.25" customHeight="1">
      <c r="B34" s="618" t="s">
        <v>309</v>
      </c>
      <c r="C34" s="619"/>
      <c r="D34" s="619"/>
      <c r="E34" s="619"/>
      <c r="F34" s="619"/>
      <c r="G34" s="619"/>
      <c r="H34" s="619"/>
      <c r="I34" s="619"/>
      <c r="J34" s="619"/>
      <c r="K34" s="619"/>
      <c r="L34" s="619"/>
      <c r="M34" s="619"/>
      <c r="N34" s="619"/>
      <c r="O34" s="619"/>
      <c r="P34" s="619"/>
      <c r="Q34" s="620"/>
      <c r="R34" s="621">
        <v>216025</v>
      </c>
      <c r="S34" s="622"/>
      <c r="T34" s="622"/>
      <c r="U34" s="622"/>
      <c r="V34" s="622"/>
      <c r="W34" s="622"/>
      <c r="X34" s="622"/>
      <c r="Y34" s="623"/>
      <c r="Z34" s="659">
        <v>3</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899633</v>
      </c>
      <c r="CS34" s="622"/>
      <c r="CT34" s="622"/>
      <c r="CU34" s="622"/>
      <c r="CV34" s="622"/>
      <c r="CW34" s="622"/>
      <c r="CX34" s="622"/>
      <c r="CY34" s="623"/>
      <c r="CZ34" s="624">
        <v>13.2</v>
      </c>
      <c r="DA34" s="636"/>
      <c r="DB34" s="636"/>
      <c r="DC34" s="637"/>
      <c r="DD34" s="627">
        <v>526601</v>
      </c>
      <c r="DE34" s="622"/>
      <c r="DF34" s="622"/>
      <c r="DG34" s="622"/>
      <c r="DH34" s="622"/>
      <c r="DI34" s="622"/>
      <c r="DJ34" s="622"/>
      <c r="DK34" s="623"/>
      <c r="DL34" s="627">
        <v>448089</v>
      </c>
      <c r="DM34" s="622"/>
      <c r="DN34" s="622"/>
      <c r="DO34" s="622"/>
      <c r="DP34" s="622"/>
      <c r="DQ34" s="622"/>
      <c r="DR34" s="622"/>
      <c r="DS34" s="622"/>
      <c r="DT34" s="622"/>
      <c r="DU34" s="622"/>
      <c r="DV34" s="623"/>
      <c r="DW34" s="624">
        <v>10.7</v>
      </c>
      <c r="DX34" s="636"/>
      <c r="DY34" s="636"/>
      <c r="DZ34" s="636"/>
      <c r="EA34" s="636"/>
      <c r="EB34" s="636"/>
      <c r="EC34" s="648"/>
    </row>
    <row r="35" spans="2:133" ht="11.25" customHeight="1">
      <c r="B35" s="618" t="s">
        <v>311</v>
      </c>
      <c r="C35" s="619"/>
      <c r="D35" s="619"/>
      <c r="E35" s="619"/>
      <c r="F35" s="619"/>
      <c r="G35" s="619"/>
      <c r="H35" s="619"/>
      <c r="I35" s="619"/>
      <c r="J35" s="619"/>
      <c r="K35" s="619"/>
      <c r="L35" s="619"/>
      <c r="M35" s="619"/>
      <c r="N35" s="619"/>
      <c r="O35" s="619"/>
      <c r="P35" s="619"/>
      <c r="Q35" s="620"/>
      <c r="R35" s="621">
        <v>202000</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23151</v>
      </c>
      <c r="CS35" s="634"/>
      <c r="CT35" s="634"/>
      <c r="CU35" s="634"/>
      <c r="CV35" s="634"/>
      <c r="CW35" s="634"/>
      <c r="CX35" s="634"/>
      <c r="CY35" s="635"/>
      <c r="CZ35" s="624">
        <v>0.3</v>
      </c>
      <c r="DA35" s="636"/>
      <c r="DB35" s="636"/>
      <c r="DC35" s="637"/>
      <c r="DD35" s="627">
        <v>23151</v>
      </c>
      <c r="DE35" s="634"/>
      <c r="DF35" s="634"/>
      <c r="DG35" s="634"/>
      <c r="DH35" s="634"/>
      <c r="DI35" s="634"/>
      <c r="DJ35" s="634"/>
      <c r="DK35" s="635"/>
      <c r="DL35" s="627">
        <v>23151</v>
      </c>
      <c r="DM35" s="634"/>
      <c r="DN35" s="634"/>
      <c r="DO35" s="634"/>
      <c r="DP35" s="634"/>
      <c r="DQ35" s="634"/>
      <c r="DR35" s="634"/>
      <c r="DS35" s="634"/>
      <c r="DT35" s="634"/>
      <c r="DU35" s="634"/>
      <c r="DV35" s="635"/>
      <c r="DW35" s="624">
        <v>0.6</v>
      </c>
      <c r="DX35" s="636"/>
      <c r="DY35" s="636"/>
      <c r="DZ35" s="636"/>
      <c r="EA35" s="636"/>
      <c r="EB35" s="636"/>
      <c r="EC35" s="648"/>
    </row>
    <row r="36" spans="2:133" ht="11.25" customHeight="1">
      <c r="B36" s="618" t="s">
        <v>315</v>
      </c>
      <c r="C36" s="619"/>
      <c r="D36" s="619"/>
      <c r="E36" s="619"/>
      <c r="F36" s="619"/>
      <c r="G36" s="619"/>
      <c r="H36" s="619"/>
      <c r="I36" s="619"/>
      <c r="J36" s="619"/>
      <c r="K36" s="619"/>
      <c r="L36" s="619"/>
      <c r="M36" s="619"/>
      <c r="N36" s="619"/>
      <c r="O36" s="619"/>
      <c r="P36" s="619"/>
      <c r="Q36" s="620"/>
      <c r="R36" s="621">
        <v>433916</v>
      </c>
      <c r="S36" s="622"/>
      <c r="T36" s="622"/>
      <c r="U36" s="622"/>
      <c r="V36" s="622"/>
      <c r="W36" s="622"/>
      <c r="X36" s="622"/>
      <c r="Y36" s="623"/>
      <c r="Z36" s="659">
        <v>6.1</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895970</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40576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1278204</v>
      </c>
      <c r="CS36" s="622"/>
      <c r="CT36" s="622"/>
      <c r="CU36" s="622"/>
      <c r="CV36" s="622"/>
      <c r="CW36" s="622"/>
      <c r="CX36" s="622"/>
      <c r="CY36" s="623"/>
      <c r="CZ36" s="624">
        <v>18.8</v>
      </c>
      <c r="DA36" s="636"/>
      <c r="DB36" s="636"/>
      <c r="DC36" s="637"/>
      <c r="DD36" s="627">
        <v>1117861</v>
      </c>
      <c r="DE36" s="622"/>
      <c r="DF36" s="622"/>
      <c r="DG36" s="622"/>
      <c r="DH36" s="622"/>
      <c r="DI36" s="622"/>
      <c r="DJ36" s="622"/>
      <c r="DK36" s="623"/>
      <c r="DL36" s="627">
        <v>688613</v>
      </c>
      <c r="DM36" s="622"/>
      <c r="DN36" s="622"/>
      <c r="DO36" s="622"/>
      <c r="DP36" s="622"/>
      <c r="DQ36" s="622"/>
      <c r="DR36" s="622"/>
      <c r="DS36" s="622"/>
      <c r="DT36" s="622"/>
      <c r="DU36" s="622"/>
      <c r="DV36" s="623"/>
      <c r="DW36" s="624">
        <v>16.399999999999999</v>
      </c>
      <c r="DX36" s="636"/>
      <c r="DY36" s="636"/>
      <c r="DZ36" s="636"/>
      <c r="EA36" s="636"/>
      <c r="EB36" s="636"/>
      <c r="EC36" s="648"/>
    </row>
    <row r="37" spans="2:133" ht="11.25" customHeight="1">
      <c r="B37" s="618" t="s">
        <v>319</v>
      </c>
      <c r="C37" s="619"/>
      <c r="D37" s="619"/>
      <c r="E37" s="619"/>
      <c r="F37" s="619"/>
      <c r="G37" s="619"/>
      <c r="H37" s="619"/>
      <c r="I37" s="619"/>
      <c r="J37" s="619"/>
      <c r="K37" s="619"/>
      <c r="L37" s="619"/>
      <c r="M37" s="619"/>
      <c r="N37" s="619"/>
      <c r="O37" s="619"/>
      <c r="P37" s="619"/>
      <c r="Q37" s="620"/>
      <c r="R37" s="621">
        <v>208167</v>
      </c>
      <c r="S37" s="622"/>
      <c r="T37" s="622"/>
      <c r="U37" s="622"/>
      <c r="V37" s="622"/>
      <c r="W37" s="622"/>
      <c r="X37" s="622"/>
      <c r="Y37" s="623"/>
      <c r="Z37" s="659">
        <v>2.9</v>
      </c>
      <c r="AA37" s="659"/>
      <c r="AB37" s="659"/>
      <c r="AC37" s="659"/>
      <c r="AD37" s="660">
        <v>9723</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94753</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33886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559624</v>
      </c>
      <c r="CS37" s="634"/>
      <c r="CT37" s="634"/>
      <c r="CU37" s="634"/>
      <c r="CV37" s="634"/>
      <c r="CW37" s="634"/>
      <c r="CX37" s="634"/>
      <c r="CY37" s="635"/>
      <c r="CZ37" s="624">
        <v>8.1999999999999993</v>
      </c>
      <c r="DA37" s="636"/>
      <c r="DB37" s="636"/>
      <c r="DC37" s="637"/>
      <c r="DD37" s="627">
        <v>556511</v>
      </c>
      <c r="DE37" s="634"/>
      <c r="DF37" s="634"/>
      <c r="DG37" s="634"/>
      <c r="DH37" s="634"/>
      <c r="DI37" s="634"/>
      <c r="DJ37" s="634"/>
      <c r="DK37" s="635"/>
      <c r="DL37" s="627">
        <v>556511</v>
      </c>
      <c r="DM37" s="634"/>
      <c r="DN37" s="634"/>
      <c r="DO37" s="634"/>
      <c r="DP37" s="634"/>
      <c r="DQ37" s="634"/>
      <c r="DR37" s="634"/>
      <c r="DS37" s="634"/>
      <c r="DT37" s="634"/>
      <c r="DU37" s="634"/>
      <c r="DV37" s="635"/>
      <c r="DW37" s="624">
        <v>13.2</v>
      </c>
      <c r="DX37" s="636"/>
      <c r="DY37" s="636"/>
      <c r="DZ37" s="636"/>
      <c r="EA37" s="636"/>
      <c r="EB37" s="636"/>
      <c r="EC37" s="648"/>
    </row>
    <row r="38" spans="2:133" ht="11.25" customHeight="1">
      <c r="B38" s="618" t="s">
        <v>323</v>
      </c>
      <c r="C38" s="619"/>
      <c r="D38" s="619"/>
      <c r="E38" s="619"/>
      <c r="F38" s="619"/>
      <c r="G38" s="619"/>
      <c r="H38" s="619"/>
      <c r="I38" s="619"/>
      <c r="J38" s="619"/>
      <c r="K38" s="619"/>
      <c r="L38" s="619"/>
      <c r="M38" s="619"/>
      <c r="N38" s="619"/>
      <c r="O38" s="619"/>
      <c r="P38" s="619"/>
      <c r="Q38" s="620"/>
      <c r="R38" s="621">
        <v>436800</v>
      </c>
      <c r="S38" s="622"/>
      <c r="T38" s="622"/>
      <c r="U38" s="622"/>
      <c r="V38" s="622"/>
      <c r="W38" s="622"/>
      <c r="X38" s="622"/>
      <c r="Y38" s="623"/>
      <c r="Z38" s="659">
        <v>6.1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28333</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2595</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771504</v>
      </c>
      <c r="CS38" s="622"/>
      <c r="CT38" s="622"/>
      <c r="CU38" s="622"/>
      <c r="CV38" s="622"/>
      <c r="CW38" s="622"/>
      <c r="CX38" s="622"/>
      <c r="CY38" s="623"/>
      <c r="CZ38" s="624">
        <v>11.3</v>
      </c>
      <c r="DA38" s="636"/>
      <c r="DB38" s="636"/>
      <c r="DC38" s="637"/>
      <c r="DD38" s="627">
        <v>640322</v>
      </c>
      <c r="DE38" s="622"/>
      <c r="DF38" s="622"/>
      <c r="DG38" s="622"/>
      <c r="DH38" s="622"/>
      <c r="DI38" s="622"/>
      <c r="DJ38" s="622"/>
      <c r="DK38" s="623"/>
      <c r="DL38" s="627">
        <v>632739</v>
      </c>
      <c r="DM38" s="622"/>
      <c r="DN38" s="622"/>
      <c r="DO38" s="622"/>
      <c r="DP38" s="622"/>
      <c r="DQ38" s="622"/>
      <c r="DR38" s="622"/>
      <c r="DS38" s="622"/>
      <c r="DT38" s="622"/>
      <c r="DU38" s="622"/>
      <c r="DV38" s="623"/>
      <c r="DW38" s="624">
        <v>15</v>
      </c>
      <c r="DX38" s="636"/>
      <c r="DY38" s="636"/>
      <c r="DZ38" s="636"/>
      <c r="EA38" s="636"/>
      <c r="EB38" s="636"/>
      <c r="EC38" s="648"/>
    </row>
    <row r="39" spans="2:133" ht="11.25" customHeight="1">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1380</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3884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458708</v>
      </c>
      <c r="CS39" s="634"/>
      <c r="CT39" s="634"/>
      <c r="CU39" s="634"/>
      <c r="CV39" s="634"/>
      <c r="CW39" s="634"/>
      <c r="CX39" s="634"/>
      <c r="CY39" s="635"/>
      <c r="CZ39" s="624">
        <v>6.7</v>
      </c>
      <c r="DA39" s="636"/>
      <c r="DB39" s="636"/>
      <c r="DC39" s="637"/>
      <c r="DD39" s="627">
        <v>338257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81</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298800</v>
      </c>
      <c r="CS40" s="622"/>
      <c r="CT40" s="622"/>
      <c r="CU40" s="622"/>
      <c r="CV40" s="622"/>
      <c r="CW40" s="622"/>
      <c r="CX40" s="622"/>
      <c r="CY40" s="623"/>
      <c r="CZ40" s="624">
        <v>4.4000000000000004</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c r="B41" s="602" t="s">
        <v>336</v>
      </c>
      <c r="C41" s="603"/>
      <c r="D41" s="603"/>
      <c r="E41" s="603"/>
      <c r="F41" s="603"/>
      <c r="G41" s="603"/>
      <c r="H41" s="603"/>
      <c r="I41" s="603"/>
      <c r="J41" s="603"/>
      <c r="K41" s="603"/>
      <c r="L41" s="603"/>
      <c r="M41" s="603"/>
      <c r="N41" s="603"/>
      <c r="O41" s="603"/>
      <c r="P41" s="603"/>
      <c r="Q41" s="604"/>
      <c r="R41" s="605">
        <v>7135238</v>
      </c>
      <c r="S41" s="646"/>
      <c r="T41" s="646"/>
      <c r="U41" s="646"/>
      <c r="V41" s="646"/>
      <c r="W41" s="646"/>
      <c r="X41" s="646"/>
      <c r="Y41" s="649"/>
      <c r="Z41" s="650">
        <v>100</v>
      </c>
      <c r="AA41" s="650"/>
      <c r="AB41" s="650"/>
      <c r="AC41" s="650"/>
      <c r="AD41" s="651">
        <v>4205691</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152943</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c r="AQ42" s="666" t="s">
        <v>340</v>
      </c>
      <c r="AR42" s="667"/>
      <c r="AS42" s="667"/>
      <c r="AT42" s="667"/>
      <c r="AU42" s="667"/>
      <c r="AV42" s="667"/>
      <c r="AW42" s="667"/>
      <c r="AX42" s="667"/>
      <c r="AY42" s="668"/>
      <c r="AZ42" s="605">
        <v>618561</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373</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279391</v>
      </c>
      <c r="CS42" s="634"/>
      <c r="CT42" s="634"/>
      <c r="CU42" s="634"/>
      <c r="CV42" s="634"/>
      <c r="CW42" s="634"/>
      <c r="CX42" s="634"/>
      <c r="CY42" s="635"/>
      <c r="CZ42" s="624">
        <v>4.0999999999999996</v>
      </c>
      <c r="DA42" s="636"/>
      <c r="DB42" s="636"/>
      <c r="DC42" s="637"/>
      <c r="DD42" s="627">
        <v>96383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c r="B43" s="214" t="s">
        <v>343</v>
      </c>
      <c r="CD43" s="618" t="s">
        <v>344</v>
      </c>
      <c r="CE43" s="619"/>
      <c r="CF43" s="619"/>
      <c r="CG43" s="619"/>
      <c r="CH43" s="619"/>
      <c r="CI43" s="619"/>
      <c r="CJ43" s="619"/>
      <c r="CK43" s="619"/>
      <c r="CL43" s="619"/>
      <c r="CM43" s="619"/>
      <c r="CN43" s="619"/>
      <c r="CO43" s="619"/>
      <c r="CP43" s="619"/>
      <c r="CQ43" s="620"/>
      <c r="CR43" s="621">
        <v>33893</v>
      </c>
      <c r="CS43" s="634"/>
      <c r="CT43" s="634"/>
      <c r="CU43" s="634"/>
      <c r="CV43" s="634"/>
      <c r="CW43" s="634"/>
      <c r="CX43" s="634"/>
      <c r="CY43" s="635"/>
      <c r="CZ43" s="624">
        <v>0.5</v>
      </c>
      <c r="DA43" s="636"/>
      <c r="DB43" s="636"/>
      <c r="DC43" s="637"/>
      <c r="DD43" s="627">
        <v>33893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271493</v>
      </c>
      <c r="CS44" s="622"/>
      <c r="CT44" s="622"/>
      <c r="CU44" s="622"/>
      <c r="CV44" s="622"/>
      <c r="CW44" s="622"/>
      <c r="CX44" s="622"/>
      <c r="CY44" s="623"/>
      <c r="CZ44" s="624">
        <v>4</v>
      </c>
      <c r="DA44" s="625"/>
      <c r="DB44" s="625"/>
      <c r="DC44" s="626"/>
      <c r="DD44" s="627">
        <v>94585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102848</v>
      </c>
      <c r="CS45" s="634"/>
      <c r="CT45" s="634"/>
      <c r="CU45" s="634"/>
      <c r="CV45" s="634"/>
      <c r="CW45" s="634"/>
      <c r="CX45" s="634"/>
      <c r="CY45" s="635"/>
      <c r="CZ45" s="624">
        <v>1.5</v>
      </c>
      <c r="DA45" s="636"/>
      <c r="DB45" s="636"/>
      <c r="DC45" s="637"/>
      <c r="DD45" s="627">
        <v>21854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c r="B46" s="225"/>
      <c r="CD46" s="642"/>
      <c r="CE46" s="643"/>
      <c r="CF46" s="618" t="s">
        <v>349</v>
      </c>
      <c r="CG46" s="619"/>
      <c r="CH46" s="619"/>
      <c r="CI46" s="619"/>
      <c r="CJ46" s="619"/>
      <c r="CK46" s="619"/>
      <c r="CL46" s="619"/>
      <c r="CM46" s="619"/>
      <c r="CN46" s="619"/>
      <c r="CO46" s="619"/>
      <c r="CP46" s="619"/>
      <c r="CQ46" s="620"/>
      <c r="CR46" s="621">
        <v>156634</v>
      </c>
      <c r="CS46" s="622"/>
      <c r="CT46" s="622"/>
      <c r="CU46" s="622"/>
      <c r="CV46" s="622"/>
      <c r="CW46" s="622"/>
      <c r="CX46" s="622"/>
      <c r="CY46" s="623"/>
      <c r="CZ46" s="624">
        <v>2.2999999999999998</v>
      </c>
      <c r="DA46" s="625"/>
      <c r="DB46" s="625"/>
      <c r="DC46" s="626"/>
      <c r="DD46" s="627">
        <v>66942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c r="B47" s="225"/>
      <c r="CD47" s="642"/>
      <c r="CE47" s="643"/>
      <c r="CF47" s="618" t="s">
        <v>350</v>
      </c>
      <c r="CG47" s="619"/>
      <c r="CH47" s="619"/>
      <c r="CI47" s="619"/>
      <c r="CJ47" s="619"/>
      <c r="CK47" s="619"/>
      <c r="CL47" s="619"/>
      <c r="CM47" s="619"/>
      <c r="CN47" s="619"/>
      <c r="CO47" s="619"/>
      <c r="CP47" s="619"/>
      <c r="CQ47" s="620"/>
      <c r="CR47" s="621">
        <v>7898</v>
      </c>
      <c r="CS47" s="634"/>
      <c r="CT47" s="634"/>
      <c r="CU47" s="634"/>
      <c r="CV47" s="634"/>
      <c r="CW47" s="634"/>
      <c r="CX47" s="634"/>
      <c r="CY47" s="635"/>
      <c r="CZ47" s="624">
        <v>0.1</v>
      </c>
      <c r="DA47" s="636"/>
      <c r="DB47" s="636"/>
      <c r="DC47" s="637"/>
      <c r="DD47" s="627">
        <v>1798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c r="B49" s="225"/>
      <c r="CD49" s="602" t="s">
        <v>352</v>
      </c>
      <c r="CE49" s="603"/>
      <c r="CF49" s="603"/>
      <c r="CG49" s="603"/>
      <c r="CH49" s="603"/>
      <c r="CI49" s="603"/>
      <c r="CJ49" s="603"/>
      <c r="CK49" s="603"/>
      <c r="CL49" s="603"/>
      <c r="CM49" s="603"/>
      <c r="CN49" s="603"/>
      <c r="CO49" s="603"/>
      <c r="CP49" s="603"/>
      <c r="CQ49" s="604"/>
      <c r="CR49" s="605">
        <v>6808238</v>
      </c>
      <c r="CS49" s="606"/>
      <c r="CT49" s="606"/>
      <c r="CU49" s="606"/>
      <c r="CV49" s="606"/>
      <c r="CW49" s="606"/>
      <c r="CX49" s="606"/>
      <c r="CY49" s="607"/>
      <c r="CZ49" s="608">
        <v>100</v>
      </c>
      <c r="DA49" s="609"/>
      <c r="DB49" s="609"/>
      <c r="DC49" s="610"/>
      <c r="DD49" s="611">
        <v>4835692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SJ7OYxi1G7b/v3qqCjc82TIsk+RXnugiIQ+UTi/lCN9J9C4EXq1bvZ07fQhI1O8LEIoRFD+PNeo0hoOPrKRjg==" saltValue="+FqM8Hy3ZP/h+jYUvcUJD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10" sqref="B10:P10"/>
    </sheetView>
  </sheetViews>
  <sheetFormatPr defaultColWidth="0" defaultRowHeight="13.2" zeroHeight="1"/>
  <cols>
    <col min="1" max="130" width="2.77734375" style="231" customWidth="1"/>
    <col min="131" max="131" width="1.6640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091" t="s">
        <v>353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2" t="s">
        <v>354</v>
      </c>
      <c r="DK2" s="1093"/>
      <c r="DL2" s="1093"/>
      <c r="DM2" s="1093"/>
      <c r="DN2" s="1093"/>
      <c r="DO2" s="1094"/>
      <c r="DP2" s="228"/>
      <c r="DQ2" s="1092" t="s">
        <v>355</v>
      </c>
      <c r="DR2" s="1093"/>
      <c r="DS2" s="1093"/>
      <c r="DT2" s="1093"/>
      <c r="DU2" s="1093"/>
      <c r="DV2" s="1093"/>
      <c r="DW2" s="1093"/>
      <c r="DX2" s="1093"/>
      <c r="DY2" s="1093"/>
      <c r="DZ2" s="1094"/>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60" t="s">
        <v>356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5"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32"/>
      <c r="BA5" s="232"/>
      <c r="BB5" s="232"/>
      <c r="BC5" s="232"/>
      <c r="BD5" s="232"/>
      <c r="BE5" s="233"/>
      <c r="BF5" s="233"/>
      <c r="BG5" s="233"/>
      <c r="BH5" s="233"/>
      <c r="BI5" s="233"/>
      <c r="BJ5" s="233"/>
      <c r="BK5" s="233"/>
      <c r="BL5" s="233"/>
      <c r="BM5" s="233"/>
      <c r="BN5" s="233"/>
      <c r="BO5" s="233"/>
      <c r="BP5" s="233"/>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5" t="s">
        <v>372</v>
      </c>
      <c r="DH5" s="1086"/>
      <c r="DI5" s="1086"/>
      <c r="DJ5" s="1086"/>
      <c r="DK5" s="1087"/>
      <c r="DL5" s="1085" t="s">
        <v>373</v>
      </c>
      <c r="DM5" s="1086"/>
      <c r="DN5" s="1086"/>
      <c r="DO5" s="1086"/>
      <c r="DP5" s="1087"/>
      <c r="DQ5" s="1002" t="s">
        <v>374</v>
      </c>
      <c r="DR5" s="1003"/>
      <c r="DS5" s="1003"/>
      <c r="DT5" s="1003"/>
      <c r="DU5" s="1004"/>
      <c r="DV5" s="1002" t="s">
        <v>365</v>
      </c>
      <c r="DW5" s="1003"/>
      <c r="DX5" s="1003"/>
      <c r="DY5" s="1003"/>
      <c r="DZ5" s="1016"/>
      <c r="EA5" s="234"/>
    </row>
    <row r="6" spans="1:131" s="235" customFormat="1" ht="26.25" customHeight="1" thickBot="1">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32"/>
      <c r="BA6" s="232"/>
      <c r="BB6" s="232"/>
      <c r="BC6" s="232"/>
      <c r="BD6" s="232"/>
      <c r="BE6" s="233"/>
      <c r="BF6" s="233"/>
      <c r="BG6" s="233"/>
      <c r="BH6" s="233"/>
      <c r="BI6" s="233"/>
      <c r="BJ6" s="233"/>
      <c r="BK6" s="233"/>
      <c r="BL6" s="233"/>
      <c r="BM6" s="233"/>
      <c r="BN6" s="233"/>
      <c r="BO6" s="233"/>
      <c r="BP6" s="233"/>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34"/>
    </row>
    <row r="7" spans="1:131" s="235" customFormat="1" ht="26.25" customHeight="1" thickTop="1">
      <c r="A7" s="236">
        <v>1</v>
      </c>
      <c r="B7" s="1048" t="s">
        <v>375</v>
      </c>
      <c r="C7" s="1049"/>
      <c r="D7" s="1049"/>
      <c r="E7" s="1049"/>
      <c r="F7" s="1049"/>
      <c r="G7" s="1049"/>
      <c r="H7" s="1049"/>
      <c r="I7" s="1049"/>
      <c r="J7" s="1049"/>
      <c r="K7" s="1049"/>
      <c r="L7" s="1049"/>
      <c r="M7" s="1049"/>
      <c r="N7" s="1049"/>
      <c r="O7" s="1049"/>
      <c r="P7" s="1050"/>
      <c r="Q7" s="1103">
        <v>6663</v>
      </c>
      <c r="R7" s="1104"/>
      <c r="S7" s="1104"/>
      <c r="T7" s="1104"/>
      <c r="U7" s="1104"/>
      <c r="V7" s="1104">
        <v>6336</v>
      </c>
      <c r="W7" s="1104"/>
      <c r="X7" s="1104"/>
      <c r="Y7" s="1104"/>
      <c r="Z7" s="1104"/>
      <c r="AA7" s="1104">
        <v>327</v>
      </c>
      <c r="AB7" s="1104"/>
      <c r="AC7" s="1104"/>
      <c r="AD7" s="1104"/>
      <c r="AE7" s="1105"/>
      <c r="AF7" s="1106">
        <v>323</v>
      </c>
      <c r="AG7" s="1107"/>
      <c r="AH7" s="1107"/>
      <c r="AI7" s="1107"/>
      <c r="AJ7" s="1108"/>
      <c r="AK7" s="1109">
        <v>25</v>
      </c>
      <c r="AL7" s="1110"/>
      <c r="AM7" s="1110"/>
      <c r="AN7" s="1110"/>
      <c r="AO7" s="1110"/>
      <c r="AP7" s="1110">
        <v>4841</v>
      </c>
      <c r="AQ7" s="1110"/>
      <c r="AR7" s="1110"/>
      <c r="AS7" s="1110"/>
      <c r="AT7" s="1110"/>
      <c r="AU7" s="1111"/>
      <c r="AV7" s="1111"/>
      <c r="AW7" s="1111"/>
      <c r="AX7" s="1111"/>
      <c r="AY7" s="1112"/>
      <c r="AZ7" s="232"/>
      <c r="BA7" s="232"/>
      <c r="BB7" s="232"/>
      <c r="BC7" s="232"/>
      <c r="BD7" s="232"/>
      <c r="BE7" s="233"/>
      <c r="BF7" s="233"/>
      <c r="BG7" s="233"/>
      <c r="BH7" s="233"/>
      <c r="BI7" s="233"/>
      <c r="BJ7" s="233"/>
      <c r="BK7" s="233"/>
      <c r="BL7" s="233"/>
      <c r="BM7" s="233"/>
      <c r="BN7" s="233"/>
      <c r="BO7" s="233"/>
      <c r="BP7" s="233"/>
      <c r="BQ7" s="236">
        <v>1</v>
      </c>
      <c r="BR7" s="237"/>
      <c r="BS7" s="1100"/>
      <c r="BT7" s="1101"/>
      <c r="BU7" s="1101"/>
      <c r="BV7" s="1101"/>
      <c r="BW7" s="1101"/>
      <c r="BX7" s="1101"/>
      <c r="BY7" s="1101"/>
      <c r="BZ7" s="1101"/>
      <c r="CA7" s="1101"/>
      <c r="CB7" s="1101"/>
      <c r="CC7" s="1101"/>
      <c r="CD7" s="1101"/>
      <c r="CE7" s="1101"/>
      <c r="CF7" s="1101"/>
      <c r="CG7" s="1113"/>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00"/>
      <c r="DW7" s="1101"/>
      <c r="DX7" s="1101"/>
      <c r="DY7" s="1101"/>
      <c r="DZ7" s="1102"/>
      <c r="EA7" s="234"/>
    </row>
    <row r="8" spans="1:131" s="235" customFormat="1" ht="26.25" customHeight="1">
      <c r="A8" s="238">
        <v>2</v>
      </c>
      <c r="B8" s="1031" t="s">
        <v>376</v>
      </c>
      <c r="C8" s="1032"/>
      <c r="D8" s="1032"/>
      <c r="E8" s="1032"/>
      <c r="F8" s="1032"/>
      <c r="G8" s="1032"/>
      <c r="H8" s="1032"/>
      <c r="I8" s="1032"/>
      <c r="J8" s="1032"/>
      <c r="K8" s="1032"/>
      <c r="L8" s="1032"/>
      <c r="M8" s="1032"/>
      <c r="N8" s="1032"/>
      <c r="O8" s="1032"/>
      <c r="P8" s="1033"/>
      <c r="Q8" s="1039">
        <v>134</v>
      </c>
      <c r="R8" s="1040"/>
      <c r="S8" s="1040"/>
      <c r="T8" s="1040"/>
      <c r="U8" s="1040"/>
      <c r="V8" s="1040">
        <v>134</v>
      </c>
      <c r="W8" s="1040"/>
      <c r="X8" s="1040"/>
      <c r="Y8" s="1040"/>
      <c r="Z8" s="1040"/>
      <c r="AA8" s="1040" t="s">
        <v>555</v>
      </c>
      <c r="AB8" s="1040"/>
      <c r="AC8" s="1040"/>
      <c r="AD8" s="1040"/>
      <c r="AE8" s="1041"/>
      <c r="AF8" s="1036" t="s">
        <v>122</v>
      </c>
      <c r="AG8" s="1037"/>
      <c r="AH8" s="1037"/>
      <c r="AI8" s="1037"/>
      <c r="AJ8" s="1038"/>
      <c r="AK8" s="1081">
        <v>94</v>
      </c>
      <c r="AL8" s="1082"/>
      <c r="AM8" s="1082"/>
      <c r="AN8" s="1082"/>
      <c r="AO8" s="1082"/>
      <c r="AP8" s="1082" t="s">
        <v>555</v>
      </c>
      <c r="AQ8" s="1082"/>
      <c r="AR8" s="1082"/>
      <c r="AS8" s="1082"/>
      <c r="AT8" s="1082"/>
      <c r="AU8" s="1083"/>
      <c r="AV8" s="1083"/>
      <c r="AW8" s="1083"/>
      <c r="AX8" s="1083"/>
      <c r="AY8" s="1084"/>
      <c r="AZ8" s="232"/>
      <c r="BA8" s="232"/>
      <c r="BB8" s="232"/>
      <c r="BC8" s="232"/>
      <c r="BD8" s="232"/>
      <c r="BE8" s="233"/>
      <c r="BF8" s="233"/>
      <c r="BG8" s="233"/>
      <c r="BH8" s="233"/>
      <c r="BI8" s="233"/>
      <c r="BJ8" s="233"/>
      <c r="BK8" s="233"/>
      <c r="BL8" s="233"/>
      <c r="BM8" s="233"/>
      <c r="BN8" s="233"/>
      <c r="BO8" s="233"/>
      <c r="BP8" s="233"/>
      <c r="BQ8" s="238">
        <v>2</v>
      </c>
      <c r="BR8" s="239"/>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34"/>
    </row>
    <row r="9" spans="1:131" s="235" customFormat="1" ht="26.25" customHeight="1">
      <c r="A9" s="238">
        <v>3</v>
      </c>
      <c r="B9" s="1031" t="s">
        <v>377</v>
      </c>
      <c r="C9" s="1032"/>
      <c r="D9" s="1032"/>
      <c r="E9" s="1032"/>
      <c r="F9" s="1032"/>
      <c r="G9" s="1032"/>
      <c r="H9" s="1032"/>
      <c r="I9" s="1032"/>
      <c r="J9" s="1032"/>
      <c r="K9" s="1032"/>
      <c r="L9" s="1032"/>
      <c r="M9" s="1032"/>
      <c r="N9" s="1032"/>
      <c r="O9" s="1032"/>
      <c r="P9" s="1033"/>
      <c r="Q9" s="1039">
        <v>577</v>
      </c>
      <c r="R9" s="1040"/>
      <c r="S9" s="1040"/>
      <c r="T9" s="1040"/>
      <c r="U9" s="1040"/>
      <c r="V9" s="1040">
        <v>577</v>
      </c>
      <c r="W9" s="1040"/>
      <c r="X9" s="1040"/>
      <c r="Y9" s="1040"/>
      <c r="Z9" s="1040"/>
      <c r="AA9" s="1040" t="s">
        <v>555</v>
      </c>
      <c r="AB9" s="1040"/>
      <c r="AC9" s="1040"/>
      <c r="AD9" s="1040"/>
      <c r="AE9" s="1041"/>
      <c r="AF9" s="1036" t="s">
        <v>122</v>
      </c>
      <c r="AG9" s="1037"/>
      <c r="AH9" s="1037"/>
      <c r="AI9" s="1037"/>
      <c r="AJ9" s="1038"/>
      <c r="AK9" s="1081">
        <v>145</v>
      </c>
      <c r="AL9" s="1082"/>
      <c r="AM9" s="1082"/>
      <c r="AN9" s="1082"/>
      <c r="AO9" s="1082"/>
      <c r="AP9" s="1082">
        <v>1820</v>
      </c>
      <c r="AQ9" s="1082"/>
      <c r="AR9" s="1082"/>
      <c r="AS9" s="1082"/>
      <c r="AT9" s="1082"/>
      <c r="AU9" s="1083"/>
      <c r="AV9" s="1083"/>
      <c r="AW9" s="1083"/>
      <c r="AX9" s="1083"/>
      <c r="AY9" s="1084"/>
      <c r="AZ9" s="232"/>
      <c r="BA9" s="232"/>
      <c r="BB9" s="232"/>
      <c r="BC9" s="232"/>
      <c r="BD9" s="232"/>
      <c r="BE9" s="233"/>
      <c r="BF9" s="233"/>
      <c r="BG9" s="233"/>
      <c r="BH9" s="233"/>
      <c r="BI9" s="233"/>
      <c r="BJ9" s="233"/>
      <c r="BK9" s="233"/>
      <c r="BL9" s="233"/>
      <c r="BM9" s="233"/>
      <c r="BN9" s="233"/>
      <c r="BO9" s="233"/>
      <c r="BP9" s="233"/>
      <c r="BQ9" s="238">
        <v>3</v>
      </c>
      <c r="BR9" s="239"/>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34"/>
    </row>
    <row r="10" spans="1:131" s="235" customFormat="1" ht="26.25" customHeight="1">
      <c r="A10" s="238">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32"/>
      <c r="BA10" s="232"/>
      <c r="BB10" s="232"/>
      <c r="BC10" s="232"/>
      <c r="BD10" s="232"/>
      <c r="BE10" s="233"/>
      <c r="BF10" s="233"/>
      <c r="BG10" s="233"/>
      <c r="BH10" s="233"/>
      <c r="BI10" s="233"/>
      <c r="BJ10" s="233"/>
      <c r="BK10" s="233"/>
      <c r="BL10" s="233"/>
      <c r="BM10" s="233"/>
      <c r="BN10" s="233"/>
      <c r="BO10" s="233"/>
      <c r="BP10" s="233"/>
      <c r="BQ10" s="238">
        <v>4</v>
      </c>
      <c r="BR10" s="239"/>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34"/>
    </row>
    <row r="11" spans="1:131" s="235" customFormat="1" ht="26.25" customHeight="1">
      <c r="A11" s="238">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32"/>
      <c r="BA11" s="232"/>
      <c r="BB11" s="232"/>
      <c r="BC11" s="232"/>
      <c r="BD11" s="232"/>
      <c r="BE11" s="233"/>
      <c r="BF11" s="233"/>
      <c r="BG11" s="233"/>
      <c r="BH11" s="233"/>
      <c r="BI11" s="233"/>
      <c r="BJ11" s="233"/>
      <c r="BK11" s="233"/>
      <c r="BL11" s="233"/>
      <c r="BM11" s="233"/>
      <c r="BN11" s="233"/>
      <c r="BO11" s="233"/>
      <c r="BP11" s="233"/>
      <c r="BQ11" s="238">
        <v>5</v>
      </c>
      <c r="BR11" s="239"/>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34"/>
    </row>
    <row r="12" spans="1:131" s="235" customFormat="1" ht="26.25" customHeight="1">
      <c r="A12" s="238">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32"/>
      <c r="BA12" s="232"/>
      <c r="BB12" s="232"/>
      <c r="BC12" s="232"/>
      <c r="BD12" s="232"/>
      <c r="BE12" s="233"/>
      <c r="BF12" s="233"/>
      <c r="BG12" s="233"/>
      <c r="BH12" s="233"/>
      <c r="BI12" s="233"/>
      <c r="BJ12" s="233"/>
      <c r="BK12" s="233"/>
      <c r="BL12" s="233"/>
      <c r="BM12" s="233"/>
      <c r="BN12" s="233"/>
      <c r="BO12" s="233"/>
      <c r="BP12" s="233"/>
      <c r="BQ12" s="238">
        <v>6</v>
      </c>
      <c r="BR12" s="239"/>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34"/>
    </row>
    <row r="13" spans="1:131" s="235" customFormat="1" ht="26.25" customHeight="1">
      <c r="A13" s="238">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32"/>
      <c r="BA13" s="232"/>
      <c r="BB13" s="232"/>
      <c r="BC13" s="232"/>
      <c r="BD13" s="232"/>
      <c r="BE13" s="233"/>
      <c r="BF13" s="233"/>
      <c r="BG13" s="233"/>
      <c r="BH13" s="233"/>
      <c r="BI13" s="233"/>
      <c r="BJ13" s="233"/>
      <c r="BK13" s="233"/>
      <c r="BL13" s="233"/>
      <c r="BM13" s="233"/>
      <c r="BN13" s="233"/>
      <c r="BO13" s="233"/>
      <c r="BP13" s="233"/>
      <c r="BQ13" s="238">
        <v>7</v>
      </c>
      <c r="BR13" s="239"/>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34"/>
    </row>
    <row r="14" spans="1:131" s="235" customFormat="1" ht="26.25" customHeight="1">
      <c r="A14" s="238">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32"/>
      <c r="BA14" s="232"/>
      <c r="BB14" s="232"/>
      <c r="BC14" s="232"/>
      <c r="BD14" s="232"/>
      <c r="BE14" s="233"/>
      <c r="BF14" s="233"/>
      <c r="BG14" s="233"/>
      <c r="BH14" s="233"/>
      <c r="BI14" s="233"/>
      <c r="BJ14" s="233"/>
      <c r="BK14" s="233"/>
      <c r="BL14" s="233"/>
      <c r="BM14" s="233"/>
      <c r="BN14" s="233"/>
      <c r="BO14" s="233"/>
      <c r="BP14" s="233"/>
      <c r="BQ14" s="238">
        <v>8</v>
      </c>
      <c r="BR14" s="239"/>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34"/>
    </row>
    <row r="15" spans="1:131" s="235" customFormat="1" ht="26.25" customHeight="1">
      <c r="A15" s="238">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32"/>
      <c r="BA15" s="232"/>
      <c r="BB15" s="232"/>
      <c r="BC15" s="232"/>
      <c r="BD15" s="232"/>
      <c r="BE15" s="233"/>
      <c r="BF15" s="233"/>
      <c r="BG15" s="233"/>
      <c r="BH15" s="233"/>
      <c r="BI15" s="233"/>
      <c r="BJ15" s="233"/>
      <c r="BK15" s="233"/>
      <c r="BL15" s="233"/>
      <c r="BM15" s="233"/>
      <c r="BN15" s="233"/>
      <c r="BO15" s="233"/>
      <c r="BP15" s="233"/>
      <c r="BQ15" s="238">
        <v>9</v>
      </c>
      <c r="BR15" s="239"/>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34"/>
    </row>
    <row r="16" spans="1:131" s="235" customFormat="1" ht="26.25" customHeight="1">
      <c r="A16" s="238">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32"/>
      <c r="BA16" s="232"/>
      <c r="BB16" s="232"/>
      <c r="BC16" s="232"/>
      <c r="BD16" s="232"/>
      <c r="BE16" s="233"/>
      <c r="BF16" s="233"/>
      <c r="BG16" s="233"/>
      <c r="BH16" s="233"/>
      <c r="BI16" s="233"/>
      <c r="BJ16" s="233"/>
      <c r="BK16" s="233"/>
      <c r="BL16" s="233"/>
      <c r="BM16" s="233"/>
      <c r="BN16" s="233"/>
      <c r="BO16" s="233"/>
      <c r="BP16" s="233"/>
      <c r="BQ16" s="238">
        <v>10</v>
      </c>
      <c r="BR16" s="239"/>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34"/>
    </row>
    <row r="17" spans="1:131" s="235" customFormat="1" ht="26.25" customHeight="1">
      <c r="A17" s="238">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32"/>
      <c r="BA17" s="232"/>
      <c r="BB17" s="232"/>
      <c r="BC17" s="232"/>
      <c r="BD17" s="232"/>
      <c r="BE17" s="233"/>
      <c r="BF17" s="233"/>
      <c r="BG17" s="233"/>
      <c r="BH17" s="233"/>
      <c r="BI17" s="233"/>
      <c r="BJ17" s="233"/>
      <c r="BK17" s="233"/>
      <c r="BL17" s="233"/>
      <c r="BM17" s="233"/>
      <c r="BN17" s="233"/>
      <c r="BO17" s="233"/>
      <c r="BP17" s="233"/>
      <c r="BQ17" s="238">
        <v>11</v>
      </c>
      <c r="BR17" s="239"/>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34"/>
    </row>
    <row r="18" spans="1:131" s="235" customFormat="1" ht="26.25" customHeight="1">
      <c r="A18" s="238">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32"/>
      <c r="BA18" s="232"/>
      <c r="BB18" s="232"/>
      <c r="BC18" s="232"/>
      <c r="BD18" s="232"/>
      <c r="BE18" s="233"/>
      <c r="BF18" s="233"/>
      <c r="BG18" s="233"/>
      <c r="BH18" s="233"/>
      <c r="BI18" s="233"/>
      <c r="BJ18" s="233"/>
      <c r="BK18" s="233"/>
      <c r="BL18" s="233"/>
      <c r="BM18" s="233"/>
      <c r="BN18" s="233"/>
      <c r="BO18" s="233"/>
      <c r="BP18" s="233"/>
      <c r="BQ18" s="238">
        <v>12</v>
      </c>
      <c r="BR18" s="239"/>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34"/>
    </row>
    <row r="19" spans="1:131" s="235" customFormat="1" ht="26.25" customHeight="1">
      <c r="A19" s="238">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32"/>
      <c r="BA19" s="232"/>
      <c r="BB19" s="232"/>
      <c r="BC19" s="232"/>
      <c r="BD19" s="232"/>
      <c r="BE19" s="233"/>
      <c r="BF19" s="233"/>
      <c r="BG19" s="233"/>
      <c r="BH19" s="233"/>
      <c r="BI19" s="233"/>
      <c r="BJ19" s="233"/>
      <c r="BK19" s="233"/>
      <c r="BL19" s="233"/>
      <c r="BM19" s="233"/>
      <c r="BN19" s="233"/>
      <c r="BO19" s="233"/>
      <c r="BP19" s="233"/>
      <c r="BQ19" s="238">
        <v>13</v>
      </c>
      <c r="BR19" s="239"/>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34"/>
    </row>
    <row r="20" spans="1:131" s="235" customFormat="1" ht="26.25" customHeight="1">
      <c r="A20" s="238">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32"/>
      <c r="BA20" s="232"/>
      <c r="BB20" s="232"/>
      <c r="BC20" s="232"/>
      <c r="BD20" s="232"/>
      <c r="BE20" s="233"/>
      <c r="BF20" s="233"/>
      <c r="BG20" s="233"/>
      <c r="BH20" s="233"/>
      <c r="BI20" s="233"/>
      <c r="BJ20" s="233"/>
      <c r="BK20" s="233"/>
      <c r="BL20" s="233"/>
      <c r="BM20" s="233"/>
      <c r="BN20" s="233"/>
      <c r="BO20" s="233"/>
      <c r="BP20" s="233"/>
      <c r="BQ20" s="238">
        <v>14</v>
      </c>
      <c r="BR20" s="239"/>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34"/>
    </row>
    <row r="21" spans="1:131" s="235" customFormat="1" ht="26.25" customHeight="1" thickBot="1">
      <c r="A21" s="238">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32"/>
      <c r="BA21" s="232"/>
      <c r="BB21" s="232"/>
      <c r="BC21" s="232"/>
      <c r="BD21" s="232"/>
      <c r="BE21" s="233"/>
      <c r="BF21" s="233"/>
      <c r="BG21" s="233"/>
      <c r="BH21" s="233"/>
      <c r="BI21" s="233"/>
      <c r="BJ21" s="233"/>
      <c r="BK21" s="233"/>
      <c r="BL21" s="233"/>
      <c r="BM21" s="233"/>
      <c r="BN21" s="233"/>
      <c r="BO21" s="233"/>
      <c r="BP21" s="233"/>
      <c r="BQ21" s="238">
        <v>15</v>
      </c>
      <c r="BR21" s="239"/>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34"/>
    </row>
    <row r="22" spans="1:131" s="235" customFormat="1" ht="26.25" customHeight="1">
      <c r="A22" s="238">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378</v>
      </c>
      <c r="BA22" s="1029"/>
      <c r="BB22" s="1029"/>
      <c r="BC22" s="1029"/>
      <c r="BD22" s="1030"/>
      <c r="BE22" s="233"/>
      <c r="BF22" s="233"/>
      <c r="BG22" s="233"/>
      <c r="BH22" s="233"/>
      <c r="BI22" s="233"/>
      <c r="BJ22" s="233"/>
      <c r="BK22" s="233"/>
      <c r="BL22" s="233"/>
      <c r="BM22" s="233"/>
      <c r="BN22" s="233"/>
      <c r="BO22" s="233"/>
      <c r="BP22" s="233"/>
      <c r="BQ22" s="238">
        <v>16</v>
      </c>
      <c r="BR22" s="239"/>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34"/>
    </row>
    <row r="23" spans="1:131" s="235" customFormat="1" ht="26.25" customHeight="1" thickBot="1">
      <c r="A23" s="240" t="s">
        <v>379</v>
      </c>
      <c r="B23" s="937" t="s">
        <v>380</v>
      </c>
      <c r="C23" s="938"/>
      <c r="D23" s="938"/>
      <c r="E23" s="938"/>
      <c r="F23" s="938"/>
      <c r="G23" s="938"/>
      <c r="H23" s="938"/>
      <c r="I23" s="938"/>
      <c r="J23" s="938"/>
      <c r="K23" s="938"/>
      <c r="L23" s="938"/>
      <c r="M23" s="938"/>
      <c r="N23" s="938"/>
      <c r="O23" s="938"/>
      <c r="P23" s="948"/>
      <c r="Q23" s="1068">
        <f>SUM(Q7:U22)</f>
        <v>7374</v>
      </c>
      <c r="R23" s="1062"/>
      <c r="S23" s="1062"/>
      <c r="T23" s="1062"/>
      <c r="U23" s="1062"/>
      <c r="V23" s="1068">
        <f>SUM(V7:Z22)</f>
        <v>7047</v>
      </c>
      <c r="W23" s="1062"/>
      <c r="X23" s="1062"/>
      <c r="Y23" s="1062"/>
      <c r="Z23" s="1062"/>
      <c r="AA23" s="1062">
        <v>327</v>
      </c>
      <c r="AB23" s="1062"/>
      <c r="AC23" s="1062"/>
      <c r="AD23" s="1062"/>
      <c r="AE23" s="1069"/>
      <c r="AF23" s="1070">
        <v>323</v>
      </c>
      <c r="AG23" s="1062"/>
      <c r="AH23" s="1062"/>
      <c r="AI23" s="1062"/>
      <c r="AJ23" s="1071"/>
      <c r="AK23" s="1072"/>
      <c r="AL23" s="1073"/>
      <c r="AM23" s="1073"/>
      <c r="AN23" s="1073"/>
      <c r="AO23" s="1073"/>
      <c r="AP23" s="1062">
        <v>6661</v>
      </c>
      <c r="AQ23" s="1062"/>
      <c r="AR23" s="1062"/>
      <c r="AS23" s="1062"/>
      <c r="AT23" s="1062"/>
      <c r="AU23" s="1063"/>
      <c r="AV23" s="1063"/>
      <c r="AW23" s="1063"/>
      <c r="AX23" s="1063"/>
      <c r="AY23" s="1064"/>
      <c r="AZ23" s="1065" t="s">
        <v>122</v>
      </c>
      <c r="BA23" s="1066"/>
      <c r="BB23" s="1066"/>
      <c r="BC23" s="1066"/>
      <c r="BD23" s="1067"/>
      <c r="BE23" s="233"/>
      <c r="BF23" s="233"/>
      <c r="BG23" s="233"/>
      <c r="BH23" s="233"/>
      <c r="BI23" s="233"/>
      <c r="BJ23" s="233"/>
      <c r="BK23" s="233"/>
      <c r="BL23" s="233"/>
      <c r="BM23" s="233"/>
      <c r="BN23" s="233"/>
      <c r="BO23" s="233"/>
      <c r="BP23" s="233"/>
      <c r="BQ23" s="238">
        <v>17</v>
      </c>
      <c r="BR23" s="239"/>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34"/>
    </row>
    <row r="24" spans="1:131" s="235" customFormat="1" ht="26.25" customHeight="1">
      <c r="A24" s="1061" t="s">
        <v>381</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32"/>
      <c r="BA24" s="232"/>
      <c r="BB24" s="232"/>
      <c r="BC24" s="232"/>
      <c r="BD24" s="232"/>
      <c r="BE24" s="233"/>
      <c r="BF24" s="233"/>
      <c r="BG24" s="233"/>
      <c r="BH24" s="233"/>
      <c r="BI24" s="233"/>
      <c r="BJ24" s="233"/>
      <c r="BK24" s="233"/>
      <c r="BL24" s="233"/>
      <c r="BM24" s="233"/>
      <c r="BN24" s="233"/>
      <c r="BO24" s="233"/>
      <c r="BP24" s="233"/>
      <c r="BQ24" s="238">
        <v>18</v>
      </c>
      <c r="BR24" s="239"/>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34"/>
    </row>
    <row r="25" spans="1:131" ht="26.25" customHeight="1" thickBot="1">
      <c r="A25" s="1060" t="s">
        <v>382</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32"/>
      <c r="BK25" s="232"/>
      <c r="BL25" s="232"/>
      <c r="BM25" s="232"/>
      <c r="BN25" s="232"/>
      <c r="BO25" s="241"/>
      <c r="BP25" s="241"/>
      <c r="BQ25" s="238">
        <v>19</v>
      </c>
      <c r="BR25" s="239"/>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30"/>
    </row>
    <row r="26" spans="1:131" ht="26.25" customHeight="1">
      <c r="A26" s="996" t="s">
        <v>358</v>
      </c>
      <c r="B26" s="997"/>
      <c r="C26" s="997"/>
      <c r="D26" s="997"/>
      <c r="E26" s="997"/>
      <c r="F26" s="997"/>
      <c r="G26" s="997"/>
      <c r="H26" s="997"/>
      <c r="I26" s="997"/>
      <c r="J26" s="997"/>
      <c r="K26" s="997"/>
      <c r="L26" s="997"/>
      <c r="M26" s="997"/>
      <c r="N26" s="997"/>
      <c r="O26" s="997"/>
      <c r="P26" s="998"/>
      <c r="Q26" s="1002" t="s">
        <v>383</v>
      </c>
      <c r="R26" s="1003"/>
      <c r="S26" s="1003"/>
      <c r="T26" s="1003"/>
      <c r="U26" s="1004"/>
      <c r="V26" s="1002" t="s">
        <v>384</v>
      </c>
      <c r="W26" s="1003"/>
      <c r="X26" s="1003"/>
      <c r="Y26" s="1003"/>
      <c r="Z26" s="1004"/>
      <c r="AA26" s="1002" t="s">
        <v>385</v>
      </c>
      <c r="AB26" s="1003"/>
      <c r="AC26" s="1003"/>
      <c r="AD26" s="1003"/>
      <c r="AE26" s="1003"/>
      <c r="AF26" s="1056" t="s">
        <v>386</v>
      </c>
      <c r="AG26" s="1009"/>
      <c r="AH26" s="1009"/>
      <c r="AI26" s="1009"/>
      <c r="AJ26" s="1057"/>
      <c r="AK26" s="1003" t="s">
        <v>387</v>
      </c>
      <c r="AL26" s="1003"/>
      <c r="AM26" s="1003"/>
      <c r="AN26" s="1003"/>
      <c r="AO26" s="1004"/>
      <c r="AP26" s="1002" t="s">
        <v>388</v>
      </c>
      <c r="AQ26" s="1003"/>
      <c r="AR26" s="1003"/>
      <c r="AS26" s="1003"/>
      <c r="AT26" s="1004"/>
      <c r="AU26" s="1002" t="s">
        <v>389</v>
      </c>
      <c r="AV26" s="1003"/>
      <c r="AW26" s="1003"/>
      <c r="AX26" s="1003"/>
      <c r="AY26" s="1004"/>
      <c r="AZ26" s="1002" t="s">
        <v>390</v>
      </c>
      <c r="BA26" s="1003"/>
      <c r="BB26" s="1003"/>
      <c r="BC26" s="1003"/>
      <c r="BD26" s="1004"/>
      <c r="BE26" s="1002" t="s">
        <v>365</v>
      </c>
      <c r="BF26" s="1003"/>
      <c r="BG26" s="1003"/>
      <c r="BH26" s="1003"/>
      <c r="BI26" s="1016"/>
      <c r="BJ26" s="232"/>
      <c r="BK26" s="232"/>
      <c r="BL26" s="232"/>
      <c r="BM26" s="232"/>
      <c r="BN26" s="232"/>
      <c r="BO26" s="241"/>
      <c r="BP26" s="241"/>
      <c r="BQ26" s="238">
        <v>20</v>
      </c>
      <c r="BR26" s="239"/>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30"/>
    </row>
    <row r="27" spans="1:131" ht="26.25" customHeight="1" thickBot="1">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32"/>
      <c r="BK27" s="232"/>
      <c r="BL27" s="232"/>
      <c r="BM27" s="232"/>
      <c r="BN27" s="232"/>
      <c r="BO27" s="241"/>
      <c r="BP27" s="241"/>
      <c r="BQ27" s="238">
        <v>21</v>
      </c>
      <c r="BR27" s="239"/>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30"/>
    </row>
    <row r="28" spans="1:131" ht="26.25" customHeight="1" thickTop="1">
      <c r="A28" s="242">
        <v>1</v>
      </c>
      <c r="B28" s="1048" t="s">
        <v>391</v>
      </c>
      <c r="C28" s="1049"/>
      <c r="D28" s="1049"/>
      <c r="E28" s="1049"/>
      <c r="F28" s="1049"/>
      <c r="G28" s="1049"/>
      <c r="H28" s="1049"/>
      <c r="I28" s="1049"/>
      <c r="J28" s="1049"/>
      <c r="K28" s="1049"/>
      <c r="L28" s="1049"/>
      <c r="M28" s="1049"/>
      <c r="N28" s="1049"/>
      <c r="O28" s="1049"/>
      <c r="P28" s="1050"/>
      <c r="Q28" s="1051">
        <v>2088</v>
      </c>
      <c r="R28" s="1052"/>
      <c r="S28" s="1052"/>
      <c r="T28" s="1052"/>
      <c r="U28" s="1052"/>
      <c r="V28" s="1052">
        <v>2047</v>
      </c>
      <c r="W28" s="1052"/>
      <c r="X28" s="1052"/>
      <c r="Y28" s="1052"/>
      <c r="Z28" s="1052"/>
      <c r="AA28" s="1052">
        <f>Q28-V28</f>
        <v>41</v>
      </c>
      <c r="AB28" s="1052"/>
      <c r="AC28" s="1052"/>
      <c r="AD28" s="1052"/>
      <c r="AE28" s="1053"/>
      <c r="AF28" s="1054">
        <v>41</v>
      </c>
      <c r="AG28" s="1052"/>
      <c r="AH28" s="1052"/>
      <c r="AI28" s="1052"/>
      <c r="AJ28" s="1055"/>
      <c r="AK28" s="1043">
        <v>113</v>
      </c>
      <c r="AL28" s="1044"/>
      <c r="AM28" s="1044"/>
      <c r="AN28" s="1044"/>
      <c r="AO28" s="1044"/>
      <c r="AP28" s="1044" t="s">
        <v>555</v>
      </c>
      <c r="AQ28" s="1044"/>
      <c r="AR28" s="1044"/>
      <c r="AS28" s="1044"/>
      <c r="AT28" s="1044"/>
      <c r="AU28" s="1044" t="s">
        <v>555</v>
      </c>
      <c r="AV28" s="1044"/>
      <c r="AW28" s="1044"/>
      <c r="AX28" s="1044"/>
      <c r="AY28" s="1044"/>
      <c r="AZ28" s="1045" t="s">
        <v>555</v>
      </c>
      <c r="BA28" s="1045"/>
      <c r="BB28" s="1045"/>
      <c r="BC28" s="1045"/>
      <c r="BD28" s="1045"/>
      <c r="BE28" s="1046"/>
      <c r="BF28" s="1046"/>
      <c r="BG28" s="1046"/>
      <c r="BH28" s="1046"/>
      <c r="BI28" s="1047"/>
      <c r="BJ28" s="232"/>
      <c r="BK28" s="232"/>
      <c r="BL28" s="232"/>
      <c r="BM28" s="232"/>
      <c r="BN28" s="232"/>
      <c r="BO28" s="241"/>
      <c r="BP28" s="241"/>
      <c r="BQ28" s="238">
        <v>22</v>
      </c>
      <c r="BR28" s="239"/>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30"/>
    </row>
    <row r="29" spans="1:131" ht="26.25" customHeight="1">
      <c r="A29" s="242">
        <v>2</v>
      </c>
      <c r="B29" s="1031" t="s">
        <v>392</v>
      </c>
      <c r="C29" s="1032"/>
      <c r="D29" s="1032"/>
      <c r="E29" s="1032"/>
      <c r="F29" s="1032"/>
      <c r="G29" s="1032"/>
      <c r="H29" s="1032"/>
      <c r="I29" s="1032"/>
      <c r="J29" s="1032"/>
      <c r="K29" s="1032"/>
      <c r="L29" s="1032"/>
      <c r="M29" s="1032"/>
      <c r="N29" s="1032"/>
      <c r="O29" s="1032"/>
      <c r="P29" s="1033"/>
      <c r="Q29" s="1039">
        <v>2013</v>
      </c>
      <c r="R29" s="1040"/>
      <c r="S29" s="1040"/>
      <c r="T29" s="1040"/>
      <c r="U29" s="1040"/>
      <c r="V29" s="1040">
        <v>1946</v>
      </c>
      <c r="W29" s="1040"/>
      <c r="X29" s="1040"/>
      <c r="Y29" s="1040"/>
      <c r="Z29" s="1040"/>
      <c r="AA29" s="1040">
        <f>Q29-V29</f>
        <v>67</v>
      </c>
      <c r="AB29" s="1040"/>
      <c r="AC29" s="1040"/>
      <c r="AD29" s="1040"/>
      <c r="AE29" s="1041"/>
      <c r="AF29" s="1036">
        <v>67</v>
      </c>
      <c r="AG29" s="1037"/>
      <c r="AH29" s="1037"/>
      <c r="AI29" s="1037"/>
      <c r="AJ29" s="1038"/>
      <c r="AK29" s="980">
        <v>299</v>
      </c>
      <c r="AL29" s="971"/>
      <c r="AM29" s="971"/>
      <c r="AN29" s="971"/>
      <c r="AO29" s="971"/>
      <c r="AP29" s="971" t="s">
        <v>555</v>
      </c>
      <c r="AQ29" s="971"/>
      <c r="AR29" s="971"/>
      <c r="AS29" s="971"/>
      <c r="AT29" s="971"/>
      <c r="AU29" s="971" t="s">
        <v>555</v>
      </c>
      <c r="AV29" s="971"/>
      <c r="AW29" s="971"/>
      <c r="AX29" s="971"/>
      <c r="AY29" s="971"/>
      <c r="AZ29" s="1042" t="s">
        <v>555</v>
      </c>
      <c r="BA29" s="1042"/>
      <c r="BB29" s="1042"/>
      <c r="BC29" s="1042"/>
      <c r="BD29" s="1042"/>
      <c r="BE29" s="972"/>
      <c r="BF29" s="972"/>
      <c r="BG29" s="972"/>
      <c r="BH29" s="972"/>
      <c r="BI29" s="973"/>
      <c r="BJ29" s="232"/>
      <c r="BK29" s="232"/>
      <c r="BL29" s="232"/>
      <c r="BM29" s="232"/>
      <c r="BN29" s="232"/>
      <c r="BO29" s="241"/>
      <c r="BP29" s="241"/>
      <c r="BQ29" s="238">
        <v>23</v>
      </c>
      <c r="BR29" s="239"/>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30"/>
    </row>
    <row r="30" spans="1:131" ht="26.25" customHeight="1">
      <c r="A30" s="242">
        <v>3</v>
      </c>
      <c r="B30" s="1031" t="s">
        <v>393</v>
      </c>
      <c r="C30" s="1032"/>
      <c r="D30" s="1032"/>
      <c r="E30" s="1032"/>
      <c r="F30" s="1032"/>
      <c r="G30" s="1032"/>
      <c r="H30" s="1032"/>
      <c r="I30" s="1032"/>
      <c r="J30" s="1032"/>
      <c r="K30" s="1032"/>
      <c r="L30" s="1032"/>
      <c r="M30" s="1032"/>
      <c r="N30" s="1032"/>
      <c r="O30" s="1032"/>
      <c r="P30" s="1033"/>
      <c r="Q30" s="1039">
        <v>257</v>
      </c>
      <c r="R30" s="1040"/>
      <c r="S30" s="1040"/>
      <c r="T30" s="1040"/>
      <c r="U30" s="1040"/>
      <c r="V30" s="1040">
        <v>255</v>
      </c>
      <c r="W30" s="1040"/>
      <c r="X30" s="1040"/>
      <c r="Y30" s="1040"/>
      <c r="Z30" s="1040"/>
      <c r="AA30" s="1040">
        <f>Q30-V30</f>
        <v>2</v>
      </c>
      <c r="AB30" s="1040"/>
      <c r="AC30" s="1040"/>
      <c r="AD30" s="1040"/>
      <c r="AE30" s="1041"/>
      <c r="AF30" s="1036">
        <v>2</v>
      </c>
      <c r="AG30" s="1037"/>
      <c r="AH30" s="1037"/>
      <c r="AI30" s="1037"/>
      <c r="AJ30" s="1038"/>
      <c r="AK30" s="980">
        <v>65</v>
      </c>
      <c r="AL30" s="971"/>
      <c r="AM30" s="971"/>
      <c r="AN30" s="971"/>
      <c r="AO30" s="971"/>
      <c r="AP30" s="971" t="s">
        <v>555</v>
      </c>
      <c r="AQ30" s="971"/>
      <c r="AR30" s="971"/>
      <c r="AS30" s="971"/>
      <c r="AT30" s="971"/>
      <c r="AU30" s="971" t="s">
        <v>555</v>
      </c>
      <c r="AV30" s="971"/>
      <c r="AW30" s="971"/>
      <c r="AX30" s="971"/>
      <c r="AY30" s="971"/>
      <c r="AZ30" s="1042" t="s">
        <v>555</v>
      </c>
      <c r="BA30" s="1042"/>
      <c r="BB30" s="1042"/>
      <c r="BC30" s="1042"/>
      <c r="BD30" s="1042"/>
      <c r="BE30" s="972"/>
      <c r="BF30" s="972"/>
      <c r="BG30" s="972"/>
      <c r="BH30" s="972"/>
      <c r="BI30" s="973"/>
      <c r="BJ30" s="232"/>
      <c r="BK30" s="232"/>
      <c r="BL30" s="232"/>
      <c r="BM30" s="232"/>
      <c r="BN30" s="232"/>
      <c r="BO30" s="241"/>
      <c r="BP30" s="241"/>
      <c r="BQ30" s="238">
        <v>24</v>
      </c>
      <c r="BR30" s="239"/>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30"/>
    </row>
    <row r="31" spans="1:131" ht="26.25" customHeight="1">
      <c r="A31" s="242">
        <v>4</v>
      </c>
      <c r="B31" s="1031" t="s">
        <v>394</v>
      </c>
      <c r="C31" s="1032"/>
      <c r="D31" s="1032"/>
      <c r="E31" s="1032"/>
      <c r="F31" s="1032"/>
      <c r="G31" s="1032"/>
      <c r="H31" s="1032"/>
      <c r="I31" s="1032"/>
      <c r="J31" s="1032"/>
      <c r="K31" s="1032"/>
      <c r="L31" s="1032"/>
      <c r="M31" s="1032"/>
      <c r="N31" s="1032"/>
      <c r="O31" s="1032"/>
      <c r="P31" s="1033"/>
      <c r="Q31" s="1039">
        <v>26</v>
      </c>
      <c r="R31" s="1040"/>
      <c r="S31" s="1040"/>
      <c r="T31" s="1040"/>
      <c r="U31" s="1040"/>
      <c r="V31" s="1040">
        <v>7</v>
      </c>
      <c r="W31" s="1040"/>
      <c r="X31" s="1040"/>
      <c r="Y31" s="1040"/>
      <c r="Z31" s="1040"/>
      <c r="AA31" s="1040">
        <v>19</v>
      </c>
      <c r="AB31" s="1040"/>
      <c r="AC31" s="1040"/>
      <c r="AD31" s="1040"/>
      <c r="AE31" s="1041"/>
      <c r="AF31" s="1036">
        <v>19</v>
      </c>
      <c r="AG31" s="1037"/>
      <c r="AH31" s="1037"/>
      <c r="AI31" s="1037"/>
      <c r="AJ31" s="1038"/>
      <c r="AK31" s="980">
        <v>21</v>
      </c>
      <c r="AL31" s="971"/>
      <c r="AM31" s="971"/>
      <c r="AN31" s="971"/>
      <c r="AO31" s="971"/>
      <c r="AP31" s="971">
        <v>551</v>
      </c>
      <c r="AQ31" s="971"/>
      <c r="AR31" s="971"/>
      <c r="AS31" s="971"/>
      <c r="AT31" s="971"/>
      <c r="AU31" s="971">
        <v>551</v>
      </c>
      <c r="AV31" s="971"/>
      <c r="AW31" s="971"/>
      <c r="AX31" s="971"/>
      <c r="AY31" s="971"/>
      <c r="AZ31" s="1042" t="s">
        <v>555</v>
      </c>
      <c r="BA31" s="1042"/>
      <c r="BB31" s="1042"/>
      <c r="BC31" s="1042"/>
      <c r="BD31" s="1042"/>
      <c r="BE31" s="972" t="s">
        <v>395</v>
      </c>
      <c r="BF31" s="972"/>
      <c r="BG31" s="972"/>
      <c r="BH31" s="972"/>
      <c r="BI31" s="973"/>
      <c r="BJ31" s="232"/>
      <c r="BK31" s="232"/>
      <c r="BL31" s="232"/>
      <c r="BM31" s="232"/>
      <c r="BN31" s="232"/>
      <c r="BO31" s="241"/>
      <c r="BP31" s="241"/>
      <c r="BQ31" s="238">
        <v>25</v>
      </c>
      <c r="BR31" s="239"/>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30"/>
    </row>
    <row r="32" spans="1:131" ht="26.25" customHeight="1">
      <c r="A32" s="242">
        <v>5</v>
      </c>
      <c r="B32" s="1031" t="s">
        <v>396</v>
      </c>
      <c r="C32" s="1032"/>
      <c r="D32" s="1032"/>
      <c r="E32" s="1032"/>
      <c r="F32" s="1032"/>
      <c r="G32" s="1032"/>
      <c r="H32" s="1032"/>
      <c r="I32" s="1032"/>
      <c r="J32" s="1032"/>
      <c r="K32" s="1032"/>
      <c r="L32" s="1032"/>
      <c r="M32" s="1032"/>
      <c r="N32" s="1032"/>
      <c r="O32" s="1032"/>
      <c r="P32" s="1033"/>
      <c r="Q32" s="1039">
        <v>195</v>
      </c>
      <c r="R32" s="1040"/>
      <c r="S32" s="1040"/>
      <c r="T32" s="1040"/>
      <c r="U32" s="1040"/>
      <c r="V32" s="1040">
        <v>33</v>
      </c>
      <c r="W32" s="1040"/>
      <c r="X32" s="1040"/>
      <c r="Y32" s="1040"/>
      <c r="Z32" s="1040"/>
      <c r="AA32" s="1040">
        <v>162</v>
      </c>
      <c r="AB32" s="1040"/>
      <c r="AC32" s="1040"/>
      <c r="AD32" s="1040"/>
      <c r="AE32" s="1041"/>
      <c r="AF32" s="1036">
        <v>162</v>
      </c>
      <c r="AG32" s="1037"/>
      <c r="AH32" s="1037"/>
      <c r="AI32" s="1037"/>
      <c r="AJ32" s="1038"/>
      <c r="AK32" s="980">
        <v>1</v>
      </c>
      <c r="AL32" s="971"/>
      <c r="AM32" s="971"/>
      <c r="AN32" s="971"/>
      <c r="AO32" s="971"/>
      <c r="AP32" s="971">
        <v>38</v>
      </c>
      <c r="AQ32" s="971"/>
      <c r="AR32" s="971"/>
      <c r="AS32" s="971"/>
      <c r="AT32" s="971"/>
      <c r="AU32" s="971" t="s">
        <v>555</v>
      </c>
      <c r="AV32" s="971"/>
      <c r="AW32" s="971"/>
      <c r="AX32" s="971"/>
      <c r="AY32" s="971"/>
      <c r="AZ32" s="1042" t="s">
        <v>555</v>
      </c>
      <c r="BA32" s="1042"/>
      <c r="BB32" s="1042"/>
      <c r="BC32" s="1042"/>
      <c r="BD32" s="1042"/>
      <c r="BE32" s="972" t="s">
        <v>395</v>
      </c>
      <c r="BF32" s="972"/>
      <c r="BG32" s="972"/>
      <c r="BH32" s="972"/>
      <c r="BI32" s="973"/>
      <c r="BJ32" s="232"/>
      <c r="BK32" s="232"/>
      <c r="BL32" s="232"/>
      <c r="BM32" s="232"/>
      <c r="BN32" s="232"/>
      <c r="BO32" s="241"/>
      <c r="BP32" s="241"/>
      <c r="BQ32" s="238">
        <v>26</v>
      </c>
      <c r="BR32" s="239"/>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30"/>
    </row>
    <row r="33" spans="1:131" ht="26.25" customHeight="1">
      <c r="A33" s="242">
        <v>6</v>
      </c>
      <c r="B33" s="1031"/>
      <c r="C33" s="1032"/>
      <c r="D33" s="1032"/>
      <c r="E33" s="1032"/>
      <c r="F33" s="1032"/>
      <c r="G33" s="1032"/>
      <c r="H33" s="1032"/>
      <c r="I33" s="1032"/>
      <c r="J33" s="1032"/>
      <c r="K33" s="1032"/>
      <c r="L33" s="1032"/>
      <c r="M33" s="1032"/>
      <c r="N33" s="1032"/>
      <c r="O33" s="1032"/>
      <c r="P33" s="1033"/>
      <c r="Q33" s="1039"/>
      <c r="R33" s="1040"/>
      <c r="S33" s="1040"/>
      <c r="T33" s="1040"/>
      <c r="U33" s="1040"/>
      <c r="V33" s="1040"/>
      <c r="W33" s="1040"/>
      <c r="X33" s="1040"/>
      <c r="Y33" s="1040"/>
      <c r="Z33" s="1040"/>
      <c r="AA33" s="1040"/>
      <c r="AB33" s="1040"/>
      <c r="AC33" s="1040"/>
      <c r="AD33" s="1040"/>
      <c r="AE33" s="1041"/>
      <c r="AF33" s="1036"/>
      <c r="AG33" s="1037"/>
      <c r="AH33" s="1037"/>
      <c r="AI33" s="1037"/>
      <c r="AJ33" s="1038"/>
      <c r="AK33" s="980"/>
      <c r="AL33" s="971"/>
      <c r="AM33" s="971"/>
      <c r="AN33" s="971"/>
      <c r="AO33" s="971"/>
      <c r="AP33" s="971"/>
      <c r="AQ33" s="971"/>
      <c r="AR33" s="971"/>
      <c r="AS33" s="971"/>
      <c r="AT33" s="971"/>
      <c r="AU33" s="971"/>
      <c r="AV33" s="971"/>
      <c r="AW33" s="971"/>
      <c r="AX33" s="971"/>
      <c r="AY33" s="971"/>
      <c r="AZ33" s="1042"/>
      <c r="BA33" s="1042"/>
      <c r="BB33" s="1042"/>
      <c r="BC33" s="1042"/>
      <c r="BD33" s="1042"/>
      <c r="BE33" s="972"/>
      <c r="BF33" s="972"/>
      <c r="BG33" s="972"/>
      <c r="BH33" s="972"/>
      <c r="BI33" s="973"/>
      <c r="BJ33" s="232"/>
      <c r="BK33" s="232"/>
      <c r="BL33" s="232"/>
      <c r="BM33" s="232"/>
      <c r="BN33" s="232"/>
      <c r="BO33" s="241"/>
      <c r="BP33" s="241"/>
      <c r="BQ33" s="238">
        <v>27</v>
      </c>
      <c r="BR33" s="239"/>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30"/>
    </row>
    <row r="34" spans="1:131" ht="26.25" customHeight="1">
      <c r="A34" s="242">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0"/>
      <c r="AL34" s="971"/>
      <c r="AM34" s="971"/>
      <c r="AN34" s="971"/>
      <c r="AO34" s="971"/>
      <c r="AP34" s="971"/>
      <c r="AQ34" s="971"/>
      <c r="AR34" s="971"/>
      <c r="AS34" s="971"/>
      <c r="AT34" s="971"/>
      <c r="AU34" s="971"/>
      <c r="AV34" s="971"/>
      <c r="AW34" s="971"/>
      <c r="AX34" s="971"/>
      <c r="AY34" s="971"/>
      <c r="AZ34" s="1042"/>
      <c r="BA34" s="1042"/>
      <c r="BB34" s="1042"/>
      <c r="BC34" s="1042"/>
      <c r="BD34" s="1042"/>
      <c r="BE34" s="972"/>
      <c r="BF34" s="972"/>
      <c r="BG34" s="972"/>
      <c r="BH34" s="972"/>
      <c r="BI34" s="973"/>
      <c r="BJ34" s="232"/>
      <c r="BK34" s="232"/>
      <c r="BL34" s="232"/>
      <c r="BM34" s="232"/>
      <c r="BN34" s="232"/>
      <c r="BO34" s="241"/>
      <c r="BP34" s="241"/>
      <c r="BQ34" s="238">
        <v>28</v>
      </c>
      <c r="BR34" s="239"/>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30"/>
    </row>
    <row r="35" spans="1:131" ht="26.25" customHeight="1">
      <c r="A35" s="242">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0"/>
      <c r="AL35" s="971"/>
      <c r="AM35" s="971"/>
      <c r="AN35" s="971"/>
      <c r="AO35" s="971"/>
      <c r="AP35" s="971"/>
      <c r="AQ35" s="971"/>
      <c r="AR35" s="971"/>
      <c r="AS35" s="971"/>
      <c r="AT35" s="971"/>
      <c r="AU35" s="971"/>
      <c r="AV35" s="971"/>
      <c r="AW35" s="971"/>
      <c r="AX35" s="971"/>
      <c r="AY35" s="971"/>
      <c r="AZ35" s="1042"/>
      <c r="BA35" s="1042"/>
      <c r="BB35" s="1042"/>
      <c r="BC35" s="1042"/>
      <c r="BD35" s="1042"/>
      <c r="BE35" s="972"/>
      <c r="BF35" s="972"/>
      <c r="BG35" s="972"/>
      <c r="BH35" s="972"/>
      <c r="BI35" s="973"/>
      <c r="BJ35" s="232"/>
      <c r="BK35" s="232"/>
      <c r="BL35" s="232"/>
      <c r="BM35" s="232"/>
      <c r="BN35" s="232"/>
      <c r="BO35" s="241"/>
      <c r="BP35" s="241"/>
      <c r="BQ35" s="238">
        <v>29</v>
      </c>
      <c r="BR35" s="239"/>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30"/>
    </row>
    <row r="36" spans="1:131" ht="26.25" customHeight="1">
      <c r="A36" s="242">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0"/>
      <c r="AL36" s="971"/>
      <c r="AM36" s="971"/>
      <c r="AN36" s="971"/>
      <c r="AO36" s="971"/>
      <c r="AP36" s="971"/>
      <c r="AQ36" s="971"/>
      <c r="AR36" s="971"/>
      <c r="AS36" s="971"/>
      <c r="AT36" s="971"/>
      <c r="AU36" s="971"/>
      <c r="AV36" s="971"/>
      <c r="AW36" s="971"/>
      <c r="AX36" s="971"/>
      <c r="AY36" s="971"/>
      <c r="AZ36" s="1042"/>
      <c r="BA36" s="1042"/>
      <c r="BB36" s="1042"/>
      <c r="BC36" s="1042"/>
      <c r="BD36" s="1042"/>
      <c r="BE36" s="972"/>
      <c r="BF36" s="972"/>
      <c r="BG36" s="972"/>
      <c r="BH36" s="972"/>
      <c r="BI36" s="973"/>
      <c r="BJ36" s="232"/>
      <c r="BK36" s="232"/>
      <c r="BL36" s="232"/>
      <c r="BM36" s="232"/>
      <c r="BN36" s="232"/>
      <c r="BO36" s="241"/>
      <c r="BP36" s="241"/>
      <c r="BQ36" s="238">
        <v>30</v>
      </c>
      <c r="BR36" s="239"/>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30"/>
    </row>
    <row r="37" spans="1:131" ht="26.25" customHeight="1">
      <c r="A37" s="242">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0"/>
      <c r="AL37" s="971"/>
      <c r="AM37" s="971"/>
      <c r="AN37" s="971"/>
      <c r="AO37" s="971"/>
      <c r="AP37" s="971"/>
      <c r="AQ37" s="971"/>
      <c r="AR37" s="971"/>
      <c r="AS37" s="971"/>
      <c r="AT37" s="971"/>
      <c r="AU37" s="971"/>
      <c r="AV37" s="971"/>
      <c r="AW37" s="971"/>
      <c r="AX37" s="971"/>
      <c r="AY37" s="971"/>
      <c r="AZ37" s="1042"/>
      <c r="BA37" s="1042"/>
      <c r="BB37" s="1042"/>
      <c r="BC37" s="1042"/>
      <c r="BD37" s="1042"/>
      <c r="BE37" s="972"/>
      <c r="BF37" s="972"/>
      <c r="BG37" s="972"/>
      <c r="BH37" s="972"/>
      <c r="BI37" s="973"/>
      <c r="BJ37" s="232"/>
      <c r="BK37" s="232"/>
      <c r="BL37" s="232"/>
      <c r="BM37" s="232"/>
      <c r="BN37" s="232"/>
      <c r="BO37" s="241"/>
      <c r="BP37" s="241"/>
      <c r="BQ37" s="238">
        <v>31</v>
      </c>
      <c r="BR37" s="239"/>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30"/>
    </row>
    <row r="38" spans="1:131" ht="26.25" customHeight="1">
      <c r="A38" s="242">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0"/>
      <c r="AL38" s="971"/>
      <c r="AM38" s="971"/>
      <c r="AN38" s="971"/>
      <c r="AO38" s="971"/>
      <c r="AP38" s="971"/>
      <c r="AQ38" s="971"/>
      <c r="AR38" s="971"/>
      <c r="AS38" s="971"/>
      <c r="AT38" s="971"/>
      <c r="AU38" s="971"/>
      <c r="AV38" s="971"/>
      <c r="AW38" s="971"/>
      <c r="AX38" s="971"/>
      <c r="AY38" s="971"/>
      <c r="AZ38" s="1042"/>
      <c r="BA38" s="1042"/>
      <c r="BB38" s="1042"/>
      <c r="BC38" s="1042"/>
      <c r="BD38" s="1042"/>
      <c r="BE38" s="972"/>
      <c r="BF38" s="972"/>
      <c r="BG38" s="972"/>
      <c r="BH38" s="972"/>
      <c r="BI38" s="973"/>
      <c r="BJ38" s="232"/>
      <c r="BK38" s="232"/>
      <c r="BL38" s="232"/>
      <c r="BM38" s="232"/>
      <c r="BN38" s="232"/>
      <c r="BO38" s="241"/>
      <c r="BP38" s="241"/>
      <c r="BQ38" s="238">
        <v>32</v>
      </c>
      <c r="BR38" s="239"/>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30"/>
    </row>
    <row r="39" spans="1:131" ht="26.25" customHeight="1">
      <c r="A39" s="242">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0"/>
      <c r="AL39" s="971"/>
      <c r="AM39" s="971"/>
      <c r="AN39" s="971"/>
      <c r="AO39" s="971"/>
      <c r="AP39" s="971"/>
      <c r="AQ39" s="971"/>
      <c r="AR39" s="971"/>
      <c r="AS39" s="971"/>
      <c r="AT39" s="971"/>
      <c r="AU39" s="971"/>
      <c r="AV39" s="971"/>
      <c r="AW39" s="971"/>
      <c r="AX39" s="971"/>
      <c r="AY39" s="971"/>
      <c r="AZ39" s="1042"/>
      <c r="BA39" s="1042"/>
      <c r="BB39" s="1042"/>
      <c r="BC39" s="1042"/>
      <c r="BD39" s="1042"/>
      <c r="BE39" s="972"/>
      <c r="BF39" s="972"/>
      <c r="BG39" s="972"/>
      <c r="BH39" s="972"/>
      <c r="BI39" s="973"/>
      <c r="BJ39" s="232"/>
      <c r="BK39" s="232"/>
      <c r="BL39" s="232"/>
      <c r="BM39" s="232"/>
      <c r="BN39" s="232"/>
      <c r="BO39" s="241"/>
      <c r="BP39" s="241"/>
      <c r="BQ39" s="238">
        <v>33</v>
      </c>
      <c r="BR39" s="239"/>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30"/>
    </row>
    <row r="40" spans="1:131" ht="26.25" customHeight="1">
      <c r="A40" s="238">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0"/>
      <c r="AL40" s="971"/>
      <c r="AM40" s="971"/>
      <c r="AN40" s="971"/>
      <c r="AO40" s="971"/>
      <c r="AP40" s="971"/>
      <c r="AQ40" s="971"/>
      <c r="AR40" s="971"/>
      <c r="AS40" s="971"/>
      <c r="AT40" s="971"/>
      <c r="AU40" s="971"/>
      <c r="AV40" s="971"/>
      <c r="AW40" s="971"/>
      <c r="AX40" s="971"/>
      <c r="AY40" s="971"/>
      <c r="AZ40" s="1042"/>
      <c r="BA40" s="1042"/>
      <c r="BB40" s="1042"/>
      <c r="BC40" s="1042"/>
      <c r="BD40" s="1042"/>
      <c r="BE40" s="972"/>
      <c r="BF40" s="972"/>
      <c r="BG40" s="972"/>
      <c r="BH40" s="972"/>
      <c r="BI40" s="973"/>
      <c r="BJ40" s="232"/>
      <c r="BK40" s="232"/>
      <c r="BL40" s="232"/>
      <c r="BM40" s="232"/>
      <c r="BN40" s="232"/>
      <c r="BO40" s="241"/>
      <c r="BP40" s="241"/>
      <c r="BQ40" s="238">
        <v>34</v>
      </c>
      <c r="BR40" s="239"/>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30"/>
    </row>
    <row r="41" spans="1:131" ht="26.25" customHeight="1">
      <c r="A41" s="238">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0"/>
      <c r="AL41" s="971"/>
      <c r="AM41" s="971"/>
      <c r="AN41" s="971"/>
      <c r="AO41" s="971"/>
      <c r="AP41" s="971"/>
      <c r="AQ41" s="971"/>
      <c r="AR41" s="971"/>
      <c r="AS41" s="971"/>
      <c r="AT41" s="971"/>
      <c r="AU41" s="971"/>
      <c r="AV41" s="971"/>
      <c r="AW41" s="971"/>
      <c r="AX41" s="971"/>
      <c r="AY41" s="971"/>
      <c r="AZ41" s="1042"/>
      <c r="BA41" s="1042"/>
      <c r="BB41" s="1042"/>
      <c r="BC41" s="1042"/>
      <c r="BD41" s="1042"/>
      <c r="BE41" s="972"/>
      <c r="BF41" s="972"/>
      <c r="BG41" s="972"/>
      <c r="BH41" s="972"/>
      <c r="BI41" s="973"/>
      <c r="BJ41" s="232"/>
      <c r="BK41" s="232"/>
      <c r="BL41" s="232"/>
      <c r="BM41" s="232"/>
      <c r="BN41" s="232"/>
      <c r="BO41" s="241"/>
      <c r="BP41" s="241"/>
      <c r="BQ41" s="238">
        <v>35</v>
      </c>
      <c r="BR41" s="239"/>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30"/>
    </row>
    <row r="42" spans="1:131" ht="26.25" customHeight="1">
      <c r="A42" s="238">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0"/>
      <c r="AL42" s="971"/>
      <c r="AM42" s="971"/>
      <c r="AN42" s="971"/>
      <c r="AO42" s="971"/>
      <c r="AP42" s="971"/>
      <c r="AQ42" s="971"/>
      <c r="AR42" s="971"/>
      <c r="AS42" s="971"/>
      <c r="AT42" s="971"/>
      <c r="AU42" s="971"/>
      <c r="AV42" s="971"/>
      <c r="AW42" s="971"/>
      <c r="AX42" s="971"/>
      <c r="AY42" s="971"/>
      <c r="AZ42" s="1042"/>
      <c r="BA42" s="1042"/>
      <c r="BB42" s="1042"/>
      <c r="BC42" s="1042"/>
      <c r="BD42" s="1042"/>
      <c r="BE42" s="972"/>
      <c r="BF42" s="972"/>
      <c r="BG42" s="972"/>
      <c r="BH42" s="972"/>
      <c r="BI42" s="973"/>
      <c r="BJ42" s="232"/>
      <c r="BK42" s="232"/>
      <c r="BL42" s="232"/>
      <c r="BM42" s="232"/>
      <c r="BN42" s="232"/>
      <c r="BO42" s="241"/>
      <c r="BP42" s="241"/>
      <c r="BQ42" s="238">
        <v>36</v>
      </c>
      <c r="BR42" s="239"/>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30"/>
    </row>
    <row r="43" spans="1:131" ht="26.25" customHeight="1">
      <c r="A43" s="238">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0"/>
      <c r="AL43" s="971"/>
      <c r="AM43" s="971"/>
      <c r="AN43" s="971"/>
      <c r="AO43" s="971"/>
      <c r="AP43" s="971"/>
      <c r="AQ43" s="971"/>
      <c r="AR43" s="971"/>
      <c r="AS43" s="971"/>
      <c r="AT43" s="971"/>
      <c r="AU43" s="971"/>
      <c r="AV43" s="971"/>
      <c r="AW43" s="971"/>
      <c r="AX43" s="971"/>
      <c r="AY43" s="971"/>
      <c r="AZ43" s="1042"/>
      <c r="BA43" s="1042"/>
      <c r="BB43" s="1042"/>
      <c r="BC43" s="1042"/>
      <c r="BD43" s="1042"/>
      <c r="BE43" s="972"/>
      <c r="BF43" s="972"/>
      <c r="BG43" s="972"/>
      <c r="BH43" s="972"/>
      <c r="BI43" s="973"/>
      <c r="BJ43" s="232"/>
      <c r="BK43" s="232"/>
      <c r="BL43" s="232"/>
      <c r="BM43" s="232"/>
      <c r="BN43" s="232"/>
      <c r="BO43" s="241"/>
      <c r="BP43" s="241"/>
      <c r="BQ43" s="238">
        <v>37</v>
      </c>
      <c r="BR43" s="239"/>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30"/>
    </row>
    <row r="44" spans="1:131" ht="26.25" customHeight="1">
      <c r="A44" s="238">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0"/>
      <c r="AL44" s="971"/>
      <c r="AM44" s="971"/>
      <c r="AN44" s="971"/>
      <c r="AO44" s="971"/>
      <c r="AP44" s="971"/>
      <c r="AQ44" s="971"/>
      <c r="AR44" s="971"/>
      <c r="AS44" s="971"/>
      <c r="AT44" s="971"/>
      <c r="AU44" s="971"/>
      <c r="AV44" s="971"/>
      <c r="AW44" s="971"/>
      <c r="AX44" s="971"/>
      <c r="AY44" s="971"/>
      <c r="AZ44" s="1042"/>
      <c r="BA44" s="1042"/>
      <c r="BB44" s="1042"/>
      <c r="BC44" s="1042"/>
      <c r="BD44" s="1042"/>
      <c r="BE44" s="972"/>
      <c r="BF44" s="972"/>
      <c r="BG44" s="972"/>
      <c r="BH44" s="972"/>
      <c r="BI44" s="973"/>
      <c r="BJ44" s="232"/>
      <c r="BK44" s="232"/>
      <c r="BL44" s="232"/>
      <c r="BM44" s="232"/>
      <c r="BN44" s="232"/>
      <c r="BO44" s="241"/>
      <c r="BP44" s="241"/>
      <c r="BQ44" s="238">
        <v>38</v>
      </c>
      <c r="BR44" s="239"/>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30"/>
    </row>
    <row r="45" spans="1:131" ht="26.25" customHeight="1">
      <c r="A45" s="238">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0"/>
      <c r="AL45" s="971"/>
      <c r="AM45" s="971"/>
      <c r="AN45" s="971"/>
      <c r="AO45" s="971"/>
      <c r="AP45" s="971"/>
      <c r="AQ45" s="971"/>
      <c r="AR45" s="971"/>
      <c r="AS45" s="971"/>
      <c r="AT45" s="971"/>
      <c r="AU45" s="971"/>
      <c r="AV45" s="971"/>
      <c r="AW45" s="971"/>
      <c r="AX45" s="971"/>
      <c r="AY45" s="971"/>
      <c r="AZ45" s="1042"/>
      <c r="BA45" s="1042"/>
      <c r="BB45" s="1042"/>
      <c r="BC45" s="1042"/>
      <c r="BD45" s="1042"/>
      <c r="BE45" s="972"/>
      <c r="BF45" s="972"/>
      <c r="BG45" s="972"/>
      <c r="BH45" s="972"/>
      <c r="BI45" s="973"/>
      <c r="BJ45" s="232"/>
      <c r="BK45" s="232"/>
      <c r="BL45" s="232"/>
      <c r="BM45" s="232"/>
      <c r="BN45" s="232"/>
      <c r="BO45" s="241"/>
      <c r="BP45" s="241"/>
      <c r="BQ45" s="238">
        <v>39</v>
      </c>
      <c r="BR45" s="239"/>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30"/>
    </row>
    <row r="46" spans="1:131" ht="26.25" customHeight="1">
      <c r="A46" s="238">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0"/>
      <c r="AL46" s="971"/>
      <c r="AM46" s="971"/>
      <c r="AN46" s="971"/>
      <c r="AO46" s="971"/>
      <c r="AP46" s="971"/>
      <c r="AQ46" s="971"/>
      <c r="AR46" s="971"/>
      <c r="AS46" s="971"/>
      <c r="AT46" s="971"/>
      <c r="AU46" s="971"/>
      <c r="AV46" s="971"/>
      <c r="AW46" s="971"/>
      <c r="AX46" s="971"/>
      <c r="AY46" s="971"/>
      <c r="AZ46" s="1042"/>
      <c r="BA46" s="1042"/>
      <c r="BB46" s="1042"/>
      <c r="BC46" s="1042"/>
      <c r="BD46" s="1042"/>
      <c r="BE46" s="972"/>
      <c r="BF46" s="972"/>
      <c r="BG46" s="972"/>
      <c r="BH46" s="972"/>
      <c r="BI46" s="973"/>
      <c r="BJ46" s="232"/>
      <c r="BK46" s="232"/>
      <c r="BL46" s="232"/>
      <c r="BM46" s="232"/>
      <c r="BN46" s="232"/>
      <c r="BO46" s="241"/>
      <c r="BP46" s="241"/>
      <c r="BQ46" s="238">
        <v>40</v>
      </c>
      <c r="BR46" s="239"/>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30"/>
    </row>
    <row r="47" spans="1:131" ht="26.25" customHeight="1">
      <c r="A47" s="238">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0"/>
      <c r="AL47" s="971"/>
      <c r="AM47" s="971"/>
      <c r="AN47" s="971"/>
      <c r="AO47" s="971"/>
      <c r="AP47" s="971"/>
      <c r="AQ47" s="971"/>
      <c r="AR47" s="971"/>
      <c r="AS47" s="971"/>
      <c r="AT47" s="971"/>
      <c r="AU47" s="971"/>
      <c r="AV47" s="971"/>
      <c r="AW47" s="971"/>
      <c r="AX47" s="971"/>
      <c r="AY47" s="971"/>
      <c r="AZ47" s="1042"/>
      <c r="BA47" s="1042"/>
      <c r="BB47" s="1042"/>
      <c r="BC47" s="1042"/>
      <c r="BD47" s="1042"/>
      <c r="BE47" s="972"/>
      <c r="BF47" s="972"/>
      <c r="BG47" s="972"/>
      <c r="BH47" s="972"/>
      <c r="BI47" s="973"/>
      <c r="BJ47" s="232"/>
      <c r="BK47" s="232"/>
      <c r="BL47" s="232"/>
      <c r="BM47" s="232"/>
      <c r="BN47" s="232"/>
      <c r="BO47" s="241"/>
      <c r="BP47" s="241"/>
      <c r="BQ47" s="238">
        <v>41</v>
      </c>
      <c r="BR47" s="239"/>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30"/>
    </row>
    <row r="48" spans="1:131" ht="26.25" customHeight="1">
      <c r="A48" s="238">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0"/>
      <c r="AL48" s="971"/>
      <c r="AM48" s="971"/>
      <c r="AN48" s="971"/>
      <c r="AO48" s="971"/>
      <c r="AP48" s="971"/>
      <c r="AQ48" s="971"/>
      <c r="AR48" s="971"/>
      <c r="AS48" s="971"/>
      <c r="AT48" s="971"/>
      <c r="AU48" s="971"/>
      <c r="AV48" s="971"/>
      <c r="AW48" s="971"/>
      <c r="AX48" s="971"/>
      <c r="AY48" s="971"/>
      <c r="AZ48" s="1042"/>
      <c r="BA48" s="1042"/>
      <c r="BB48" s="1042"/>
      <c r="BC48" s="1042"/>
      <c r="BD48" s="1042"/>
      <c r="BE48" s="972"/>
      <c r="BF48" s="972"/>
      <c r="BG48" s="972"/>
      <c r="BH48" s="972"/>
      <c r="BI48" s="973"/>
      <c r="BJ48" s="232"/>
      <c r="BK48" s="232"/>
      <c r="BL48" s="232"/>
      <c r="BM48" s="232"/>
      <c r="BN48" s="232"/>
      <c r="BO48" s="241"/>
      <c r="BP48" s="241"/>
      <c r="BQ48" s="238">
        <v>42</v>
      </c>
      <c r="BR48" s="239"/>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30"/>
    </row>
    <row r="49" spans="1:131" ht="26.25" customHeight="1">
      <c r="A49" s="238">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0"/>
      <c r="AL49" s="971"/>
      <c r="AM49" s="971"/>
      <c r="AN49" s="971"/>
      <c r="AO49" s="971"/>
      <c r="AP49" s="971"/>
      <c r="AQ49" s="971"/>
      <c r="AR49" s="971"/>
      <c r="AS49" s="971"/>
      <c r="AT49" s="971"/>
      <c r="AU49" s="971"/>
      <c r="AV49" s="971"/>
      <c r="AW49" s="971"/>
      <c r="AX49" s="971"/>
      <c r="AY49" s="971"/>
      <c r="AZ49" s="1042"/>
      <c r="BA49" s="1042"/>
      <c r="BB49" s="1042"/>
      <c r="BC49" s="1042"/>
      <c r="BD49" s="1042"/>
      <c r="BE49" s="972"/>
      <c r="BF49" s="972"/>
      <c r="BG49" s="972"/>
      <c r="BH49" s="972"/>
      <c r="BI49" s="973"/>
      <c r="BJ49" s="232"/>
      <c r="BK49" s="232"/>
      <c r="BL49" s="232"/>
      <c r="BM49" s="232"/>
      <c r="BN49" s="232"/>
      <c r="BO49" s="241"/>
      <c r="BP49" s="241"/>
      <c r="BQ49" s="238">
        <v>43</v>
      </c>
      <c r="BR49" s="239"/>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30"/>
    </row>
    <row r="50" spans="1:131" ht="26.25" customHeight="1">
      <c r="A50" s="238">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2"/>
      <c r="BF50" s="972"/>
      <c r="BG50" s="972"/>
      <c r="BH50" s="972"/>
      <c r="BI50" s="973"/>
      <c r="BJ50" s="232"/>
      <c r="BK50" s="232"/>
      <c r="BL50" s="232"/>
      <c r="BM50" s="232"/>
      <c r="BN50" s="232"/>
      <c r="BO50" s="241"/>
      <c r="BP50" s="241"/>
      <c r="BQ50" s="238">
        <v>44</v>
      </c>
      <c r="BR50" s="239"/>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30"/>
    </row>
    <row r="51" spans="1:131" ht="26.25" customHeight="1">
      <c r="A51" s="238">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2"/>
      <c r="BF51" s="972"/>
      <c r="BG51" s="972"/>
      <c r="BH51" s="972"/>
      <c r="BI51" s="973"/>
      <c r="BJ51" s="232"/>
      <c r="BK51" s="232"/>
      <c r="BL51" s="232"/>
      <c r="BM51" s="232"/>
      <c r="BN51" s="232"/>
      <c r="BO51" s="241"/>
      <c r="BP51" s="241"/>
      <c r="BQ51" s="238">
        <v>45</v>
      </c>
      <c r="BR51" s="239"/>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30"/>
    </row>
    <row r="52" spans="1:131" ht="26.25" customHeight="1">
      <c r="A52" s="238">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2"/>
      <c r="BF52" s="972"/>
      <c r="BG52" s="972"/>
      <c r="BH52" s="972"/>
      <c r="BI52" s="973"/>
      <c r="BJ52" s="232"/>
      <c r="BK52" s="232"/>
      <c r="BL52" s="232"/>
      <c r="BM52" s="232"/>
      <c r="BN52" s="232"/>
      <c r="BO52" s="241"/>
      <c r="BP52" s="241"/>
      <c r="BQ52" s="238">
        <v>46</v>
      </c>
      <c r="BR52" s="239"/>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30"/>
    </row>
    <row r="53" spans="1:131" ht="26.25" customHeight="1">
      <c r="A53" s="238">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2"/>
      <c r="BF53" s="972"/>
      <c r="BG53" s="972"/>
      <c r="BH53" s="972"/>
      <c r="BI53" s="973"/>
      <c r="BJ53" s="232"/>
      <c r="BK53" s="232"/>
      <c r="BL53" s="232"/>
      <c r="BM53" s="232"/>
      <c r="BN53" s="232"/>
      <c r="BO53" s="241"/>
      <c r="BP53" s="241"/>
      <c r="BQ53" s="238">
        <v>47</v>
      </c>
      <c r="BR53" s="239"/>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30"/>
    </row>
    <row r="54" spans="1:131" ht="26.25" customHeight="1">
      <c r="A54" s="238">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2"/>
      <c r="BF54" s="972"/>
      <c r="BG54" s="972"/>
      <c r="BH54" s="972"/>
      <c r="BI54" s="973"/>
      <c r="BJ54" s="232"/>
      <c r="BK54" s="232"/>
      <c r="BL54" s="232"/>
      <c r="BM54" s="232"/>
      <c r="BN54" s="232"/>
      <c r="BO54" s="241"/>
      <c r="BP54" s="241"/>
      <c r="BQ54" s="238">
        <v>48</v>
      </c>
      <c r="BR54" s="239"/>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30"/>
    </row>
    <row r="55" spans="1:131" ht="26.25" customHeight="1">
      <c r="A55" s="238">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2"/>
      <c r="BF55" s="972"/>
      <c r="BG55" s="972"/>
      <c r="BH55" s="972"/>
      <c r="BI55" s="973"/>
      <c r="BJ55" s="232"/>
      <c r="BK55" s="232"/>
      <c r="BL55" s="232"/>
      <c r="BM55" s="232"/>
      <c r="BN55" s="232"/>
      <c r="BO55" s="241"/>
      <c r="BP55" s="241"/>
      <c r="BQ55" s="238">
        <v>49</v>
      </c>
      <c r="BR55" s="239"/>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30"/>
    </row>
    <row r="56" spans="1:131" ht="26.25" customHeight="1">
      <c r="A56" s="238">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2"/>
      <c r="BF56" s="972"/>
      <c r="BG56" s="972"/>
      <c r="BH56" s="972"/>
      <c r="BI56" s="973"/>
      <c r="BJ56" s="232"/>
      <c r="BK56" s="232"/>
      <c r="BL56" s="232"/>
      <c r="BM56" s="232"/>
      <c r="BN56" s="232"/>
      <c r="BO56" s="241"/>
      <c r="BP56" s="241"/>
      <c r="BQ56" s="238">
        <v>50</v>
      </c>
      <c r="BR56" s="239"/>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30"/>
    </row>
    <row r="57" spans="1:131" ht="26.25" customHeight="1">
      <c r="A57" s="238">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2"/>
      <c r="BF57" s="972"/>
      <c r="BG57" s="972"/>
      <c r="BH57" s="972"/>
      <c r="BI57" s="973"/>
      <c r="BJ57" s="232"/>
      <c r="BK57" s="232"/>
      <c r="BL57" s="232"/>
      <c r="BM57" s="232"/>
      <c r="BN57" s="232"/>
      <c r="BO57" s="241"/>
      <c r="BP57" s="241"/>
      <c r="BQ57" s="238">
        <v>51</v>
      </c>
      <c r="BR57" s="239"/>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30"/>
    </row>
    <row r="58" spans="1:131" ht="26.25" customHeight="1">
      <c r="A58" s="238">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2"/>
      <c r="BF58" s="972"/>
      <c r="BG58" s="972"/>
      <c r="BH58" s="972"/>
      <c r="BI58" s="973"/>
      <c r="BJ58" s="232"/>
      <c r="BK58" s="232"/>
      <c r="BL58" s="232"/>
      <c r="BM58" s="232"/>
      <c r="BN58" s="232"/>
      <c r="BO58" s="241"/>
      <c r="BP58" s="241"/>
      <c r="BQ58" s="238">
        <v>52</v>
      </c>
      <c r="BR58" s="239"/>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30"/>
    </row>
    <row r="59" spans="1:131" ht="26.25" customHeight="1">
      <c r="A59" s="238">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2"/>
      <c r="BF59" s="972"/>
      <c r="BG59" s="972"/>
      <c r="BH59" s="972"/>
      <c r="BI59" s="973"/>
      <c r="BJ59" s="232"/>
      <c r="BK59" s="232"/>
      <c r="BL59" s="232"/>
      <c r="BM59" s="232"/>
      <c r="BN59" s="232"/>
      <c r="BO59" s="241"/>
      <c r="BP59" s="241"/>
      <c r="BQ59" s="238">
        <v>53</v>
      </c>
      <c r="BR59" s="239"/>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30"/>
    </row>
    <row r="60" spans="1:131" ht="26.25" customHeight="1">
      <c r="A60" s="238">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2"/>
      <c r="BF60" s="972"/>
      <c r="BG60" s="972"/>
      <c r="BH60" s="972"/>
      <c r="BI60" s="973"/>
      <c r="BJ60" s="232"/>
      <c r="BK60" s="232"/>
      <c r="BL60" s="232"/>
      <c r="BM60" s="232"/>
      <c r="BN60" s="232"/>
      <c r="BO60" s="241"/>
      <c r="BP60" s="241"/>
      <c r="BQ60" s="238">
        <v>54</v>
      </c>
      <c r="BR60" s="239"/>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30"/>
    </row>
    <row r="61" spans="1:131" ht="26.25" customHeight="1" thickBot="1">
      <c r="A61" s="238">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2"/>
      <c r="BF61" s="972"/>
      <c r="BG61" s="972"/>
      <c r="BH61" s="972"/>
      <c r="BI61" s="973"/>
      <c r="BJ61" s="232"/>
      <c r="BK61" s="232"/>
      <c r="BL61" s="232"/>
      <c r="BM61" s="232"/>
      <c r="BN61" s="232"/>
      <c r="BO61" s="241"/>
      <c r="BP61" s="241"/>
      <c r="BQ61" s="238">
        <v>55</v>
      </c>
      <c r="BR61" s="239"/>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30"/>
    </row>
    <row r="62" spans="1:131" ht="26.25" customHeight="1">
      <c r="A62" s="238">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2"/>
      <c r="BF62" s="972"/>
      <c r="BG62" s="972"/>
      <c r="BH62" s="972"/>
      <c r="BI62" s="973"/>
      <c r="BJ62" s="1028" t="s">
        <v>397</v>
      </c>
      <c r="BK62" s="1029"/>
      <c r="BL62" s="1029"/>
      <c r="BM62" s="1029"/>
      <c r="BN62" s="1030"/>
      <c r="BO62" s="241"/>
      <c r="BP62" s="241"/>
      <c r="BQ62" s="238">
        <v>56</v>
      </c>
      <c r="BR62" s="239"/>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30"/>
    </row>
    <row r="63" spans="1:131" ht="26.25" customHeight="1" thickBot="1">
      <c r="A63" s="240" t="s">
        <v>379</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1"/>
      <c r="AF63" s="1022">
        <v>290</v>
      </c>
      <c r="AG63" s="959"/>
      <c r="AH63" s="959"/>
      <c r="AI63" s="959"/>
      <c r="AJ63" s="1023"/>
      <c r="AK63" s="1024"/>
      <c r="AL63" s="963"/>
      <c r="AM63" s="963"/>
      <c r="AN63" s="963"/>
      <c r="AO63" s="963"/>
      <c r="AP63" s="959">
        <v>589</v>
      </c>
      <c r="AQ63" s="959"/>
      <c r="AR63" s="959"/>
      <c r="AS63" s="959"/>
      <c r="AT63" s="959"/>
      <c r="AU63" s="959">
        <v>551</v>
      </c>
      <c r="AV63" s="959"/>
      <c r="AW63" s="959"/>
      <c r="AX63" s="959"/>
      <c r="AY63" s="959"/>
      <c r="AZ63" s="1018"/>
      <c r="BA63" s="1018"/>
      <c r="BB63" s="1018"/>
      <c r="BC63" s="1018"/>
      <c r="BD63" s="1018"/>
      <c r="BE63" s="960"/>
      <c r="BF63" s="960"/>
      <c r="BG63" s="960"/>
      <c r="BH63" s="960"/>
      <c r="BI63" s="961"/>
      <c r="BJ63" s="1019" t="s">
        <v>122</v>
      </c>
      <c r="BK63" s="953"/>
      <c r="BL63" s="953"/>
      <c r="BM63" s="953"/>
      <c r="BN63" s="1020"/>
      <c r="BO63" s="241"/>
      <c r="BP63" s="241"/>
      <c r="BQ63" s="238">
        <v>57</v>
      </c>
      <c r="BR63" s="239"/>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30"/>
    </row>
    <row r="65" spans="1:13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30"/>
    </row>
    <row r="66" spans="1:131" ht="26.25" customHeight="1">
      <c r="A66" s="996" t="s">
        <v>400</v>
      </c>
      <c r="B66" s="997"/>
      <c r="C66" s="997"/>
      <c r="D66" s="997"/>
      <c r="E66" s="997"/>
      <c r="F66" s="997"/>
      <c r="G66" s="997"/>
      <c r="H66" s="997"/>
      <c r="I66" s="997"/>
      <c r="J66" s="997"/>
      <c r="K66" s="997"/>
      <c r="L66" s="997"/>
      <c r="M66" s="997"/>
      <c r="N66" s="997"/>
      <c r="O66" s="997"/>
      <c r="P66" s="998"/>
      <c r="Q66" s="1002" t="s">
        <v>383</v>
      </c>
      <c r="R66" s="1003"/>
      <c r="S66" s="1003"/>
      <c r="T66" s="1003"/>
      <c r="U66" s="1004"/>
      <c r="V66" s="1002" t="s">
        <v>384</v>
      </c>
      <c r="W66" s="1003"/>
      <c r="X66" s="1003"/>
      <c r="Y66" s="1003"/>
      <c r="Z66" s="1004"/>
      <c r="AA66" s="1002" t="s">
        <v>385</v>
      </c>
      <c r="AB66" s="1003"/>
      <c r="AC66" s="1003"/>
      <c r="AD66" s="1003"/>
      <c r="AE66" s="1004"/>
      <c r="AF66" s="1008" t="s">
        <v>386</v>
      </c>
      <c r="AG66" s="1009"/>
      <c r="AH66" s="1009"/>
      <c r="AI66" s="1009"/>
      <c r="AJ66" s="1010"/>
      <c r="AK66" s="1002" t="s">
        <v>387</v>
      </c>
      <c r="AL66" s="997"/>
      <c r="AM66" s="997"/>
      <c r="AN66" s="997"/>
      <c r="AO66" s="998"/>
      <c r="AP66" s="1002" t="s">
        <v>388</v>
      </c>
      <c r="AQ66" s="1003"/>
      <c r="AR66" s="1003"/>
      <c r="AS66" s="1003"/>
      <c r="AT66" s="1004"/>
      <c r="AU66" s="1002" t="s">
        <v>401</v>
      </c>
      <c r="AV66" s="1003"/>
      <c r="AW66" s="1003"/>
      <c r="AX66" s="1003"/>
      <c r="AY66" s="1004"/>
      <c r="AZ66" s="1002" t="s">
        <v>365</v>
      </c>
      <c r="BA66" s="1003"/>
      <c r="BB66" s="1003"/>
      <c r="BC66" s="1003"/>
      <c r="BD66" s="1016"/>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c r="A68" s="236">
        <v>1</v>
      </c>
      <c r="B68" s="986" t="s">
        <v>554</v>
      </c>
      <c r="C68" s="987"/>
      <c r="D68" s="987"/>
      <c r="E68" s="987"/>
      <c r="F68" s="987"/>
      <c r="G68" s="987"/>
      <c r="H68" s="987"/>
      <c r="I68" s="987"/>
      <c r="J68" s="987"/>
      <c r="K68" s="987"/>
      <c r="L68" s="987"/>
      <c r="M68" s="987"/>
      <c r="N68" s="987"/>
      <c r="O68" s="987"/>
      <c r="P68" s="988"/>
      <c r="Q68" s="989">
        <v>4931</v>
      </c>
      <c r="R68" s="983"/>
      <c r="S68" s="983"/>
      <c r="T68" s="983"/>
      <c r="U68" s="983"/>
      <c r="V68" s="983">
        <v>4728</v>
      </c>
      <c r="W68" s="983"/>
      <c r="X68" s="983"/>
      <c r="Y68" s="983"/>
      <c r="Z68" s="983"/>
      <c r="AA68" s="983">
        <v>203</v>
      </c>
      <c r="AB68" s="983"/>
      <c r="AC68" s="983"/>
      <c r="AD68" s="983"/>
      <c r="AE68" s="983"/>
      <c r="AF68" s="983">
        <v>203</v>
      </c>
      <c r="AG68" s="983"/>
      <c r="AH68" s="983"/>
      <c r="AI68" s="983"/>
      <c r="AJ68" s="983"/>
      <c r="AK68" s="983" t="s">
        <v>555</v>
      </c>
      <c r="AL68" s="983"/>
      <c r="AM68" s="983"/>
      <c r="AN68" s="983"/>
      <c r="AO68" s="983"/>
      <c r="AP68" s="983">
        <v>2185</v>
      </c>
      <c r="AQ68" s="983"/>
      <c r="AR68" s="983"/>
      <c r="AS68" s="983"/>
      <c r="AT68" s="983"/>
      <c r="AU68" s="983">
        <v>2185</v>
      </c>
      <c r="AV68" s="983"/>
      <c r="AW68" s="983"/>
      <c r="AX68" s="983"/>
      <c r="AY68" s="983"/>
      <c r="AZ68" s="984"/>
      <c r="BA68" s="984"/>
      <c r="BB68" s="984"/>
      <c r="BC68" s="984"/>
      <c r="BD68" s="985"/>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c r="A69" s="238">
        <v>2</v>
      </c>
      <c r="B69" s="974" t="s">
        <v>553</v>
      </c>
      <c r="C69" s="975"/>
      <c r="D69" s="975"/>
      <c r="E69" s="975"/>
      <c r="F69" s="975"/>
      <c r="G69" s="975"/>
      <c r="H69" s="975"/>
      <c r="I69" s="975"/>
      <c r="J69" s="975"/>
      <c r="K69" s="975"/>
      <c r="L69" s="975"/>
      <c r="M69" s="975"/>
      <c r="N69" s="975"/>
      <c r="O69" s="975"/>
      <c r="P69" s="976"/>
      <c r="Q69" s="977">
        <v>1443</v>
      </c>
      <c r="R69" s="971"/>
      <c r="S69" s="971"/>
      <c r="T69" s="971"/>
      <c r="U69" s="971"/>
      <c r="V69" s="971">
        <v>1264</v>
      </c>
      <c r="W69" s="971"/>
      <c r="X69" s="971"/>
      <c r="Y69" s="971"/>
      <c r="Z69" s="971"/>
      <c r="AA69" s="971">
        <v>179</v>
      </c>
      <c r="AB69" s="971"/>
      <c r="AC69" s="971"/>
      <c r="AD69" s="971"/>
      <c r="AE69" s="971"/>
      <c r="AF69" s="971">
        <v>176</v>
      </c>
      <c r="AG69" s="971"/>
      <c r="AH69" s="971"/>
      <c r="AI69" s="971"/>
      <c r="AJ69" s="971"/>
      <c r="AK69" s="971" t="s">
        <v>555</v>
      </c>
      <c r="AL69" s="971"/>
      <c r="AM69" s="971"/>
      <c r="AN69" s="971"/>
      <c r="AO69" s="971"/>
      <c r="AP69" s="971">
        <v>307</v>
      </c>
      <c r="AQ69" s="971"/>
      <c r="AR69" s="971"/>
      <c r="AS69" s="971"/>
      <c r="AT69" s="971"/>
      <c r="AU69" s="971" t="s">
        <v>555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c r="A70" s="238">
        <v>3</v>
      </c>
      <c r="B70" s="974" t="s">
        <v>556</v>
      </c>
      <c r="C70" s="975"/>
      <c r="D70" s="975"/>
      <c r="E70" s="975"/>
      <c r="F70" s="975"/>
      <c r="G70" s="975"/>
      <c r="H70" s="975"/>
      <c r="I70" s="975"/>
      <c r="J70" s="975"/>
      <c r="K70" s="975"/>
      <c r="L70" s="975"/>
      <c r="M70" s="975"/>
      <c r="N70" s="975"/>
      <c r="O70" s="975"/>
      <c r="P70" s="976"/>
      <c r="Q70" s="977">
        <v>4735</v>
      </c>
      <c r="R70" s="971"/>
      <c r="S70" s="971"/>
      <c r="T70" s="971"/>
      <c r="U70" s="971"/>
      <c r="V70" s="971">
        <v>4628</v>
      </c>
      <c r="W70" s="971"/>
      <c r="X70" s="971"/>
      <c r="Y70" s="971"/>
      <c r="Z70" s="971"/>
      <c r="AA70" s="971">
        <v>107</v>
      </c>
      <c r="AB70" s="971"/>
      <c r="AC70" s="971"/>
      <c r="AD70" s="971"/>
      <c r="AE70" s="971"/>
      <c r="AF70" s="971">
        <v>3160</v>
      </c>
      <c r="AG70" s="971"/>
      <c r="AH70" s="971"/>
      <c r="AI70" s="971"/>
      <c r="AJ70" s="971"/>
      <c r="AK70" s="971" t="s">
        <v>555</v>
      </c>
      <c r="AL70" s="971"/>
      <c r="AM70" s="971"/>
      <c r="AN70" s="971"/>
      <c r="AO70" s="971"/>
      <c r="AP70" s="971">
        <v>1893</v>
      </c>
      <c r="AQ70" s="971"/>
      <c r="AR70" s="971"/>
      <c r="AS70" s="971"/>
      <c r="AT70" s="971"/>
      <c r="AU70" s="971" t="s">
        <v>555</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c r="A71" s="238">
        <v>4</v>
      </c>
      <c r="B71" s="974" t="s">
        <v>557</v>
      </c>
      <c r="C71" s="975"/>
      <c r="D71" s="975"/>
      <c r="E71" s="975"/>
      <c r="F71" s="975"/>
      <c r="G71" s="975"/>
      <c r="H71" s="975"/>
      <c r="I71" s="975"/>
      <c r="J71" s="975"/>
      <c r="K71" s="975"/>
      <c r="L71" s="975"/>
      <c r="M71" s="975"/>
      <c r="N71" s="975"/>
      <c r="O71" s="975"/>
      <c r="P71" s="976"/>
      <c r="Q71" s="977">
        <v>6076</v>
      </c>
      <c r="R71" s="971"/>
      <c r="S71" s="971"/>
      <c r="T71" s="971"/>
      <c r="U71" s="971"/>
      <c r="V71" s="971">
        <v>5891</v>
      </c>
      <c r="W71" s="971"/>
      <c r="X71" s="971"/>
      <c r="Y71" s="971"/>
      <c r="Z71" s="971"/>
      <c r="AA71" s="971">
        <v>185</v>
      </c>
      <c r="AB71" s="971"/>
      <c r="AC71" s="971"/>
      <c r="AD71" s="971"/>
      <c r="AE71" s="971"/>
      <c r="AF71" s="971">
        <v>5846</v>
      </c>
      <c r="AG71" s="971"/>
      <c r="AH71" s="971"/>
      <c r="AI71" s="971"/>
      <c r="AJ71" s="971"/>
      <c r="AK71" s="971" t="s">
        <v>555</v>
      </c>
      <c r="AL71" s="971"/>
      <c r="AM71" s="971"/>
      <c r="AN71" s="971"/>
      <c r="AO71" s="971"/>
      <c r="AP71" s="971">
        <v>3341</v>
      </c>
      <c r="AQ71" s="971"/>
      <c r="AR71" s="971"/>
      <c r="AS71" s="971"/>
      <c r="AT71" s="971"/>
      <c r="AU71" s="971" t="s">
        <v>555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c r="A72" s="238">
        <v>5</v>
      </c>
      <c r="B72" s="974" t="s">
        <v>558</v>
      </c>
      <c r="C72" s="975"/>
      <c r="D72" s="975"/>
      <c r="E72" s="975"/>
      <c r="F72" s="975"/>
      <c r="G72" s="975"/>
      <c r="H72" s="975"/>
      <c r="I72" s="975"/>
      <c r="J72" s="975"/>
      <c r="K72" s="975"/>
      <c r="L72" s="975"/>
      <c r="M72" s="975"/>
      <c r="N72" s="975"/>
      <c r="O72" s="975"/>
      <c r="P72" s="976"/>
      <c r="Q72" s="977">
        <v>22493</v>
      </c>
      <c r="R72" s="971"/>
      <c r="S72" s="971"/>
      <c r="T72" s="971"/>
      <c r="U72" s="971"/>
      <c r="V72" s="971">
        <v>18905</v>
      </c>
      <c r="W72" s="971"/>
      <c r="X72" s="971"/>
      <c r="Y72" s="971"/>
      <c r="Z72" s="971"/>
      <c r="AA72" s="971">
        <v>3589</v>
      </c>
      <c r="AB72" s="971"/>
      <c r="AC72" s="971"/>
      <c r="AD72" s="971"/>
      <c r="AE72" s="971"/>
      <c r="AF72" s="971">
        <v>3589</v>
      </c>
      <c r="AG72" s="971"/>
      <c r="AH72" s="971"/>
      <c r="AI72" s="971"/>
      <c r="AJ72" s="971"/>
      <c r="AK72" s="971">
        <v>216</v>
      </c>
      <c r="AL72" s="971"/>
      <c r="AM72" s="971"/>
      <c r="AN72" s="971"/>
      <c r="AO72" s="971"/>
      <c r="AP72" s="971" t="s">
        <v>555</v>
      </c>
      <c r="AQ72" s="971"/>
      <c r="AR72" s="971"/>
      <c r="AS72" s="971"/>
      <c r="AT72" s="971"/>
      <c r="AU72" s="971" t="s">
        <v>555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c r="A73" s="238">
        <v>6</v>
      </c>
      <c r="B73" s="982" t="s">
        <v>559</v>
      </c>
      <c r="C73" s="975"/>
      <c r="D73" s="975"/>
      <c r="E73" s="975"/>
      <c r="F73" s="975"/>
      <c r="G73" s="975"/>
      <c r="H73" s="975"/>
      <c r="I73" s="975"/>
      <c r="J73" s="975"/>
      <c r="K73" s="975"/>
      <c r="L73" s="975"/>
      <c r="M73" s="975"/>
      <c r="N73" s="975"/>
      <c r="O73" s="975"/>
      <c r="P73" s="976"/>
      <c r="Q73" s="977">
        <v>187</v>
      </c>
      <c r="R73" s="971"/>
      <c r="S73" s="971"/>
      <c r="T73" s="971"/>
      <c r="U73" s="971"/>
      <c r="V73" s="971">
        <v>162</v>
      </c>
      <c r="W73" s="971"/>
      <c r="X73" s="971"/>
      <c r="Y73" s="971"/>
      <c r="Z73" s="971"/>
      <c r="AA73" s="971">
        <v>26</v>
      </c>
      <c r="AB73" s="971"/>
      <c r="AC73" s="971"/>
      <c r="AD73" s="971"/>
      <c r="AE73" s="971"/>
      <c r="AF73" s="971">
        <v>26</v>
      </c>
      <c r="AG73" s="971"/>
      <c r="AH73" s="971"/>
      <c r="AI73" s="971"/>
      <c r="AJ73" s="971"/>
      <c r="AK73" s="971" t="s">
        <v>555</v>
      </c>
      <c r="AL73" s="971"/>
      <c r="AM73" s="971"/>
      <c r="AN73" s="971"/>
      <c r="AO73" s="971"/>
      <c r="AP73" s="971" t="s">
        <v>555</v>
      </c>
      <c r="AQ73" s="971"/>
      <c r="AR73" s="971"/>
      <c r="AS73" s="971"/>
      <c r="AT73" s="971"/>
      <c r="AU73" s="971" t="s">
        <v>555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c r="A74" s="238">
        <v>7</v>
      </c>
      <c r="B74" s="982" t="s">
        <v>560</v>
      </c>
      <c r="C74" s="975"/>
      <c r="D74" s="975"/>
      <c r="E74" s="975"/>
      <c r="F74" s="975"/>
      <c r="G74" s="975"/>
      <c r="H74" s="975"/>
      <c r="I74" s="975"/>
      <c r="J74" s="975"/>
      <c r="K74" s="975"/>
      <c r="L74" s="975"/>
      <c r="M74" s="975"/>
      <c r="N74" s="975"/>
      <c r="O74" s="975"/>
      <c r="P74" s="976"/>
      <c r="Q74" s="977">
        <v>104</v>
      </c>
      <c r="R74" s="971"/>
      <c r="S74" s="971"/>
      <c r="T74" s="971"/>
      <c r="U74" s="971"/>
      <c r="V74" s="971">
        <v>94</v>
      </c>
      <c r="W74" s="971"/>
      <c r="X74" s="971"/>
      <c r="Y74" s="971"/>
      <c r="Z74" s="971"/>
      <c r="AA74" s="971">
        <v>10</v>
      </c>
      <c r="AB74" s="971"/>
      <c r="AC74" s="971"/>
      <c r="AD74" s="971"/>
      <c r="AE74" s="971"/>
      <c r="AF74" s="971">
        <v>10</v>
      </c>
      <c r="AG74" s="971"/>
      <c r="AH74" s="971"/>
      <c r="AI74" s="971"/>
      <c r="AJ74" s="971"/>
      <c r="AK74" s="971">
        <v>1</v>
      </c>
      <c r="AL74" s="971"/>
      <c r="AM74" s="971"/>
      <c r="AN74" s="971"/>
      <c r="AO74" s="971"/>
      <c r="AP74" s="971" t="s">
        <v>555</v>
      </c>
      <c r="AQ74" s="971"/>
      <c r="AR74" s="971"/>
      <c r="AS74" s="971"/>
      <c r="AT74" s="971"/>
      <c r="AU74" s="971" t="s">
        <v>555</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c r="A75" s="238">
        <v>8</v>
      </c>
      <c r="B75" s="982" t="s">
        <v>561</v>
      </c>
      <c r="C75" s="975"/>
      <c r="D75" s="975"/>
      <c r="E75" s="975"/>
      <c r="F75" s="975"/>
      <c r="G75" s="975"/>
      <c r="H75" s="975"/>
      <c r="I75" s="975"/>
      <c r="J75" s="975"/>
      <c r="K75" s="975"/>
      <c r="L75" s="975"/>
      <c r="M75" s="975"/>
      <c r="N75" s="975"/>
      <c r="O75" s="975"/>
      <c r="P75" s="976"/>
      <c r="Q75" s="978">
        <v>100</v>
      </c>
      <c r="R75" s="979"/>
      <c r="S75" s="979"/>
      <c r="T75" s="979"/>
      <c r="U75" s="980"/>
      <c r="V75" s="981">
        <v>62</v>
      </c>
      <c r="W75" s="979"/>
      <c r="X75" s="979"/>
      <c r="Y75" s="979"/>
      <c r="Z75" s="980"/>
      <c r="AA75" s="981">
        <v>37</v>
      </c>
      <c r="AB75" s="979"/>
      <c r="AC75" s="979"/>
      <c r="AD75" s="979"/>
      <c r="AE75" s="980"/>
      <c r="AF75" s="981">
        <v>37</v>
      </c>
      <c r="AG75" s="979"/>
      <c r="AH75" s="979"/>
      <c r="AI75" s="979"/>
      <c r="AJ75" s="980"/>
      <c r="AK75" s="981" t="s">
        <v>555</v>
      </c>
      <c r="AL75" s="979"/>
      <c r="AM75" s="979"/>
      <c r="AN75" s="979"/>
      <c r="AO75" s="980"/>
      <c r="AP75" s="981" t="s">
        <v>555</v>
      </c>
      <c r="AQ75" s="979"/>
      <c r="AR75" s="979"/>
      <c r="AS75" s="979"/>
      <c r="AT75" s="980"/>
      <c r="AU75" s="981" t="s">
        <v>555</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c r="A76" s="238">
        <v>9</v>
      </c>
      <c r="B76" s="974" t="s">
        <v>562</v>
      </c>
      <c r="C76" s="975"/>
      <c r="D76" s="975"/>
      <c r="E76" s="975"/>
      <c r="F76" s="975"/>
      <c r="G76" s="975"/>
      <c r="H76" s="975"/>
      <c r="I76" s="975"/>
      <c r="J76" s="975"/>
      <c r="K76" s="975"/>
      <c r="L76" s="975"/>
      <c r="M76" s="975"/>
      <c r="N76" s="975"/>
      <c r="O76" s="975"/>
      <c r="P76" s="976"/>
      <c r="Q76" s="978">
        <v>2922</v>
      </c>
      <c r="R76" s="979"/>
      <c r="S76" s="979"/>
      <c r="T76" s="979"/>
      <c r="U76" s="980"/>
      <c r="V76" s="981">
        <v>2446</v>
      </c>
      <c r="W76" s="979"/>
      <c r="X76" s="979"/>
      <c r="Y76" s="979"/>
      <c r="Z76" s="980"/>
      <c r="AA76" s="981">
        <v>476</v>
      </c>
      <c r="AB76" s="979"/>
      <c r="AC76" s="979"/>
      <c r="AD76" s="979"/>
      <c r="AE76" s="980"/>
      <c r="AF76" s="981">
        <v>476</v>
      </c>
      <c r="AG76" s="979"/>
      <c r="AH76" s="979"/>
      <c r="AI76" s="979"/>
      <c r="AJ76" s="980"/>
      <c r="AK76" s="981">
        <v>58</v>
      </c>
      <c r="AL76" s="979"/>
      <c r="AM76" s="979"/>
      <c r="AN76" s="979"/>
      <c r="AO76" s="980"/>
      <c r="AP76" s="981" t="s">
        <v>555</v>
      </c>
      <c r="AQ76" s="979"/>
      <c r="AR76" s="979"/>
      <c r="AS76" s="979"/>
      <c r="AT76" s="980"/>
      <c r="AU76" s="981" t="s">
        <v>555</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c r="A77" s="238">
        <v>10</v>
      </c>
      <c r="B77" s="974" t="s">
        <v>563</v>
      </c>
      <c r="C77" s="975"/>
      <c r="D77" s="975"/>
      <c r="E77" s="975"/>
      <c r="F77" s="975"/>
      <c r="G77" s="975"/>
      <c r="H77" s="975"/>
      <c r="I77" s="975"/>
      <c r="J77" s="975"/>
      <c r="K77" s="975"/>
      <c r="L77" s="975"/>
      <c r="M77" s="975"/>
      <c r="N77" s="975"/>
      <c r="O77" s="975"/>
      <c r="P77" s="976"/>
      <c r="Q77" s="978">
        <v>758421</v>
      </c>
      <c r="R77" s="979"/>
      <c r="S77" s="979"/>
      <c r="T77" s="979"/>
      <c r="U77" s="980"/>
      <c r="V77" s="981">
        <v>750353</v>
      </c>
      <c r="W77" s="979"/>
      <c r="X77" s="979"/>
      <c r="Y77" s="979"/>
      <c r="Z77" s="980"/>
      <c r="AA77" s="981">
        <v>8067</v>
      </c>
      <c r="AB77" s="979"/>
      <c r="AC77" s="979"/>
      <c r="AD77" s="979"/>
      <c r="AE77" s="980"/>
      <c r="AF77" s="981">
        <v>8067</v>
      </c>
      <c r="AG77" s="979"/>
      <c r="AH77" s="979"/>
      <c r="AI77" s="979"/>
      <c r="AJ77" s="980"/>
      <c r="AK77" s="981">
        <v>4245</v>
      </c>
      <c r="AL77" s="979"/>
      <c r="AM77" s="979"/>
      <c r="AN77" s="979"/>
      <c r="AO77" s="980"/>
      <c r="AP77" s="981" t="s">
        <v>555</v>
      </c>
      <c r="AQ77" s="979"/>
      <c r="AR77" s="979"/>
      <c r="AS77" s="979"/>
      <c r="AT77" s="980"/>
      <c r="AU77" s="981" t="s">
        <v>555</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c r="A88" s="240" t="s">
        <v>379</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f>SUM(AF68:AJ87)</f>
        <v>21590</v>
      </c>
      <c r="AG88" s="959"/>
      <c r="AH88" s="959"/>
      <c r="AI88" s="959"/>
      <c r="AJ88" s="959"/>
      <c r="AK88" s="963"/>
      <c r="AL88" s="963"/>
      <c r="AM88" s="963"/>
      <c r="AN88" s="963"/>
      <c r="AO88" s="963"/>
      <c r="AP88" s="959">
        <f>SUM(AP68:AT87)</f>
        <v>7726</v>
      </c>
      <c r="AQ88" s="959"/>
      <c r="AR88" s="959"/>
      <c r="AS88" s="959"/>
      <c r="AT88" s="959"/>
      <c r="AU88" s="959">
        <v>2185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295</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295</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295</v>
      </c>
      <c r="DR109" s="896"/>
      <c r="DS109" s="896"/>
      <c r="DT109" s="896"/>
      <c r="DU109" s="897"/>
      <c r="DV109" s="898" t="s">
        <v>413</v>
      </c>
      <c r="DW109" s="896"/>
      <c r="DX109" s="896"/>
      <c r="DY109" s="896"/>
      <c r="DZ109" s="929"/>
    </row>
    <row r="110" spans="1:131" s="230" customFormat="1" ht="26.25" customHeight="1">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713604</v>
      </c>
      <c r="AB110" s="889"/>
      <c r="AC110" s="889"/>
      <c r="AD110" s="889"/>
      <c r="AE110" s="890"/>
      <c r="AF110" s="891">
        <v>724985</v>
      </c>
      <c r="AG110" s="889"/>
      <c r="AH110" s="889"/>
      <c r="AI110" s="889"/>
      <c r="AJ110" s="890"/>
      <c r="AK110" s="891">
        <v>703978</v>
      </c>
      <c r="AL110" s="889"/>
      <c r="AM110" s="889"/>
      <c r="AN110" s="889"/>
      <c r="AO110" s="890"/>
      <c r="AP110" s="892">
        <v>18.7</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7226738</v>
      </c>
      <c r="BR110" s="842"/>
      <c r="BS110" s="842"/>
      <c r="BT110" s="842"/>
      <c r="BU110" s="842"/>
      <c r="BV110" s="842">
        <v>6887378</v>
      </c>
      <c r="BW110" s="842"/>
      <c r="BX110" s="842"/>
      <c r="BY110" s="842"/>
      <c r="BZ110" s="842"/>
      <c r="CA110" s="842">
        <v>6660491</v>
      </c>
      <c r="CB110" s="842"/>
      <c r="CC110" s="842"/>
      <c r="CD110" s="842"/>
      <c r="CE110" s="842"/>
      <c r="CF110" s="866">
        <v>176.6</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627572</v>
      </c>
      <c r="BR112" s="817"/>
      <c r="BS112" s="817"/>
      <c r="BT112" s="817"/>
      <c r="BU112" s="817"/>
      <c r="BV112" s="817">
        <v>603428</v>
      </c>
      <c r="BW112" s="817"/>
      <c r="BX112" s="817"/>
      <c r="BY112" s="817"/>
      <c r="BZ112" s="817"/>
      <c r="CA112" s="817">
        <v>550560</v>
      </c>
      <c r="CB112" s="817"/>
      <c r="CC112" s="817"/>
      <c r="CD112" s="817"/>
      <c r="CE112" s="817"/>
      <c r="CF112" s="875">
        <v>14.6</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75684</v>
      </c>
      <c r="AB113" s="919"/>
      <c r="AC113" s="919"/>
      <c r="AD113" s="919"/>
      <c r="AE113" s="920"/>
      <c r="AF113" s="921">
        <v>79898</v>
      </c>
      <c r="AG113" s="919"/>
      <c r="AH113" s="919"/>
      <c r="AI113" s="919"/>
      <c r="AJ113" s="920"/>
      <c r="AK113" s="921">
        <v>77580</v>
      </c>
      <c r="AL113" s="919"/>
      <c r="AM113" s="919"/>
      <c r="AN113" s="919"/>
      <c r="AO113" s="920"/>
      <c r="AP113" s="922">
        <v>2.1</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296749</v>
      </c>
      <c r="BR113" s="817"/>
      <c r="BS113" s="817"/>
      <c r="BT113" s="817"/>
      <c r="BU113" s="817"/>
      <c r="BV113" s="817">
        <v>298637</v>
      </c>
      <c r="BW113" s="817"/>
      <c r="BX113" s="817"/>
      <c r="BY113" s="817"/>
      <c r="BZ113" s="817"/>
      <c r="CA113" s="817">
        <v>278490</v>
      </c>
      <c r="CB113" s="817"/>
      <c r="CC113" s="817"/>
      <c r="CD113" s="817"/>
      <c r="CE113" s="817"/>
      <c r="CF113" s="875">
        <v>7.4</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36846</v>
      </c>
      <c r="AB114" s="780"/>
      <c r="AC114" s="780"/>
      <c r="AD114" s="780"/>
      <c r="AE114" s="781"/>
      <c r="AF114" s="782">
        <v>38450</v>
      </c>
      <c r="AG114" s="780"/>
      <c r="AH114" s="780"/>
      <c r="AI114" s="780"/>
      <c r="AJ114" s="781"/>
      <c r="AK114" s="782">
        <v>35643</v>
      </c>
      <c r="AL114" s="780"/>
      <c r="AM114" s="780"/>
      <c r="AN114" s="780"/>
      <c r="AO114" s="781"/>
      <c r="AP114" s="824">
        <v>0.9</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1134547</v>
      </c>
      <c r="BR114" s="817"/>
      <c r="BS114" s="817"/>
      <c r="BT114" s="817"/>
      <c r="BU114" s="817"/>
      <c r="BV114" s="817">
        <v>1055002</v>
      </c>
      <c r="BW114" s="817"/>
      <c r="BX114" s="817"/>
      <c r="BY114" s="817"/>
      <c r="BZ114" s="817"/>
      <c r="CA114" s="817">
        <v>1020062</v>
      </c>
      <c r="CB114" s="817"/>
      <c r="CC114" s="817"/>
      <c r="CD114" s="817"/>
      <c r="CE114" s="817"/>
      <c r="CF114" s="875">
        <v>27.1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588401</v>
      </c>
      <c r="BR115" s="817"/>
      <c r="BS115" s="817"/>
      <c r="BT115" s="817"/>
      <c r="BU115" s="817"/>
      <c r="BV115" s="817">
        <v>244311</v>
      </c>
      <c r="BW115" s="817"/>
      <c r="BX115" s="817"/>
      <c r="BY115" s="817"/>
      <c r="BZ115" s="817"/>
      <c r="CA115" s="817">
        <v>462901</v>
      </c>
      <c r="CB115" s="817"/>
      <c r="CC115" s="817"/>
      <c r="CD115" s="817"/>
      <c r="CE115" s="817"/>
      <c r="CF115" s="875">
        <v>12.3</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826134</v>
      </c>
      <c r="AB117" s="903"/>
      <c r="AC117" s="903"/>
      <c r="AD117" s="903"/>
      <c r="AE117" s="904"/>
      <c r="AF117" s="905">
        <v>843333</v>
      </c>
      <c r="AG117" s="903"/>
      <c r="AH117" s="903"/>
      <c r="AI117" s="903"/>
      <c r="AJ117" s="904"/>
      <c r="AK117" s="905">
        <v>817201</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295</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443</v>
      </c>
      <c r="BP119" s="878"/>
      <c r="BQ119" s="879">
        <v>9874007</v>
      </c>
      <c r="BR119" s="845"/>
      <c r="BS119" s="845"/>
      <c r="BT119" s="845"/>
      <c r="BU119" s="845"/>
      <c r="BV119" s="845">
        <v>9088756</v>
      </c>
      <c r="BW119" s="845"/>
      <c r="BX119" s="845"/>
      <c r="BY119" s="845"/>
      <c r="BZ119" s="845"/>
      <c r="CA119" s="845">
        <v>8972504</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3195561</v>
      </c>
      <c r="BR120" s="842"/>
      <c r="BS120" s="842"/>
      <c r="BT120" s="842"/>
      <c r="BU120" s="842"/>
      <c r="BV120" s="842">
        <v>3673574</v>
      </c>
      <c r="BW120" s="842"/>
      <c r="BX120" s="842"/>
      <c r="BY120" s="842"/>
      <c r="BZ120" s="842"/>
      <c r="CA120" s="842">
        <v>3879678</v>
      </c>
      <c r="CB120" s="842"/>
      <c r="CC120" s="842"/>
      <c r="CD120" s="842"/>
      <c r="CE120" s="842"/>
      <c r="CF120" s="866">
        <v>102.9</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627572</v>
      </c>
      <c r="DH120" s="842"/>
      <c r="DI120" s="842"/>
      <c r="DJ120" s="842"/>
      <c r="DK120" s="842"/>
      <c r="DL120" s="842">
        <v>603428</v>
      </c>
      <c r="DM120" s="842"/>
      <c r="DN120" s="842"/>
      <c r="DO120" s="842"/>
      <c r="DP120" s="842"/>
      <c r="DQ120" s="842">
        <v>550560</v>
      </c>
      <c r="DR120" s="842"/>
      <c r="DS120" s="842"/>
      <c r="DT120" s="842"/>
      <c r="DU120" s="842"/>
      <c r="DV120" s="843">
        <v>14.6</v>
      </c>
      <c r="DW120" s="843"/>
      <c r="DX120" s="843"/>
      <c r="DY120" s="843"/>
      <c r="DZ120" s="844"/>
    </row>
    <row r="121" spans="1:130" s="230" customFormat="1" ht="26.25" customHeight="1">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1394621</v>
      </c>
      <c r="BR121" s="817"/>
      <c r="BS121" s="817"/>
      <c r="BT121" s="817"/>
      <c r="BU121" s="817"/>
      <c r="BV121" s="817">
        <v>1329722</v>
      </c>
      <c r="BW121" s="817"/>
      <c r="BX121" s="817"/>
      <c r="BY121" s="817"/>
      <c r="BZ121" s="817"/>
      <c r="CA121" s="817">
        <v>1408248</v>
      </c>
      <c r="CB121" s="817"/>
      <c r="CC121" s="817"/>
      <c r="CD121" s="817"/>
      <c r="CE121" s="817"/>
      <c r="CF121" s="875">
        <v>37.299999999999997</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4841154</v>
      </c>
      <c r="BR122" s="845"/>
      <c r="BS122" s="845"/>
      <c r="BT122" s="845"/>
      <c r="BU122" s="845"/>
      <c r="BV122" s="845">
        <v>4574939</v>
      </c>
      <c r="BW122" s="845"/>
      <c r="BX122" s="845"/>
      <c r="BY122" s="845"/>
      <c r="BZ122" s="845"/>
      <c r="CA122" s="845">
        <v>4466092</v>
      </c>
      <c r="CB122" s="845"/>
      <c r="CC122" s="845"/>
      <c r="CD122" s="845"/>
      <c r="CE122" s="845"/>
      <c r="CF122" s="846">
        <v>118.4</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451</v>
      </c>
      <c r="BP123" s="878"/>
      <c r="BQ123" s="832">
        <v>9431336</v>
      </c>
      <c r="BR123" s="833"/>
      <c r="BS123" s="833"/>
      <c r="BT123" s="833"/>
      <c r="BU123" s="833"/>
      <c r="BV123" s="833">
        <v>9578235</v>
      </c>
      <c r="BW123" s="833"/>
      <c r="BX123" s="833"/>
      <c r="BY123" s="833"/>
      <c r="BZ123" s="833"/>
      <c r="CA123" s="833">
        <v>9754018</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11.5</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v>588401</v>
      </c>
      <c r="DH127" s="817"/>
      <c r="DI127" s="817"/>
      <c r="DJ127" s="817"/>
      <c r="DK127" s="817"/>
      <c r="DL127" s="817">
        <v>244311</v>
      </c>
      <c r="DM127" s="817"/>
      <c r="DN127" s="817"/>
      <c r="DO127" s="817"/>
      <c r="DP127" s="817"/>
      <c r="DQ127" s="817">
        <v>462901</v>
      </c>
      <c r="DR127" s="817"/>
      <c r="DS127" s="817"/>
      <c r="DT127" s="817"/>
      <c r="DU127" s="817"/>
      <c r="DV127" s="794">
        <v>12.3</v>
      </c>
      <c r="DW127" s="794"/>
      <c r="DX127" s="794"/>
      <c r="DY127" s="794"/>
      <c r="DZ127" s="795"/>
    </row>
    <row r="128" spans="1:130" s="230" customFormat="1" ht="26.25" customHeight="1" thickBot="1">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118179</v>
      </c>
      <c r="AB128" s="801"/>
      <c r="AC128" s="801"/>
      <c r="AD128" s="801"/>
      <c r="AE128" s="802"/>
      <c r="AF128" s="803">
        <v>111577</v>
      </c>
      <c r="AG128" s="801"/>
      <c r="AH128" s="801"/>
      <c r="AI128" s="801"/>
      <c r="AJ128" s="802"/>
      <c r="AK128" s="803">
        <v>97899</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4263723</v>
      </c>
      <c r="AB129" s="780"/>
      <c r="AC129" s="780"/>
      <c r="AD129" s="780"/>
      <c r="AE129" s="781"/>
      <c r="AF129" s="782">
        <v>4179592</v>
      </c>
      <c r="AG129" s="780"/>
      <c r="AH129" s="780"/>
      <c r="AI129" s="780"/>
      <c r="AJ129" s="781"/>
      <c r="AK129" s="782">
        <v>4196502</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430628</v>
      </c>
      <c r="AB130" s="780"/>
      <c r="AC130" s="780"/>
      <c r="AD130" s="780"/>
      <c r="AE130" s="781"/>
      <c r="AF130" s="782">
        <v>430486</v>
      </c>
      <c r="AG130" s="780"/>
      <c r="AH130" s="780"/>
      <c r="AI130" s="780"/>
      <c r="AJ130" s="781"/>
      <c r="AK130" s="782">
        <v>425961</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3833095</v>
      </c>
      <c r="AB131" s="764"/>
      <c r="AC131" s="764"/>
      <c r="AD131" s="764"/>
      <c r="AE131" s="765"/>
      <c r="AF131" s="766">
        <v>3749106</v>
      </c>
      <c r="AG131" s="764"/>
      <c r="AH131" s="764"/>
      <c r="AI131" s="764"/>
      <c r="AJ131" s="765"/>
      <c r="AK131" s="766">
        <v>3770541</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7.2350672239999998</v>
      </c>
      <c r="AB132" s="745"/>
      <c r="AC132" s="745"/>
      <c r="AD132" s="745"/>
      <c r="AE132" s="746"/>
      <c r="AF132" s="747">
        <v>8.0357823970000002</v>
      </c>
      <c r="AG132" s="745"/>
      <c r="AH132" s="745"/>
      <c r="AI132" s="745"/>
      <c r="AJ132" s="746"/>
      <c r="AK132" s="747">
        <v>7.7798119689999998</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7.4</v>
      </c>
      <c r="AB133" s="724"/>
      <c r="AC133" s="724"/>
      <c r="AD133" s="724"/>
      <c r="AE133" s="725"/>
      <c r="AF133" s="723">
        <v>7.5</v>
      </c>
      <c r="AG133" s="724"/>
      <c r="AH133" s="724"/>
      <c r="AI133" s="724"/>
      <c r="AJ133" s="725"/>
      <c r="AK133" s="723">
        <v>7.6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ALXelLe2Z37PpzTdbSUroUYc/9P/Pf1F3Z9l86N14DgbHlUIqIAqA9OTm9iBsaELcK+PGVSLTXJ1JzoVPvqVeA==" saltValue="RqmbMLFbma5qK+6KL1Re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A4" sqref="BA4"/>
    </sheetView>
  </sheetViews>
  <sheetFormatPr defaultColWidth="0" defaultRowHeight="13.5" customHeight="1" zeroHeight="1"/>
  <cols>
    <col min="1" max="120" width="2.77734375" style="260" customWidth="1"/>
    <col min="121" max="121" width="0" style="259" hidden="1" customWidth="1"/>
    <col min="122" max="16384" width="9" style="259" hidden="1"/>
  </cols>
  <sheetData>
    <row r="1" spans="1:120" ht="13.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259"/>
    </row>
    <row r="17" spans="119:120" ht="13.2">
      <c r="DP17" s="259"/>
    </row>
    <row r="18" spans="119:120" ht="13.2"/>
    <row r="19" spans="119:120" ht="13.2"/>
    <row r="20" spans="119:120" ht="13.2">
      <c r="DO20" s="259"/>
      <c r="DP20" s="259"/>
    </row>
    <row r="21" spans="119:120" ht="13.2">
      <c r="DP21" s="259"/>
    </row>
    <row r="22" spans="119:120" ht="13.2"/>
    <row r="23" spans="119:120" ht="13.2">
      <c r="DO23" s="259"/>
      <c r="DP23" s="259"/>
    </row>
    <row r="24" spans="119:120" ht="13.2">
      <c r="DP24" s="259"/>
    </row>
    <row r="25" spans="119:120" ht="13.2">
      <c r="DP25" s="259"/>
    </row>
    <row r="26" spans="119:120" ht="13.2">
      <c r="DO26" s="259"/>
      <c r="DP26" s="259"/>
    </row>
    <row r="27" spans="119:120" ht="13.2"/>
    <row r="28" spans="119:120" ht="13.2">
      <c r="DO28" s="259"/>
      <c r="DP28" s="259"/>
    </row>
    <row r="29" spans="119:120" ht="13.2">
      <c r="DP29" s="259"/>
    </row>
    <row r="30" spans="119:120" ht="13.2"/>
    <row r="31" spans="119:120" ht="13.2">
      <c r="DO31" s="259"/>
      <c r="DP31" s="259"/>
    </row>
    <row r="32" spans="119:120" ht="13.2"/>
    <row r="33" spans="98:120" ht="13.2">
      <c r="DO33" s="259"/>
      <c r="DP33" s="259"/>
    </row>
    <row r="34" spans="98:120" ht="13.2">
      <c r="DM34" s="259"/>
    </row>
    <row r="35" spans="98:120" ht="13.2">
      <c r="CT35" s="259"/>
      <c r="CU35" s="259"/>
      <c r="CV35" s="259"/>
      <c r="CY35" s="259"/>
      <c r="CZ35" s="259"/>
      <c r="DA35" s="259"/>
      <c r="DD35" s="259"/>
      <c r="DE35" s="259"/>
      <c r="DF35" s="259"/>
      <c r="DI35" s="259"/>
      <c r="DJ35" s="259"/>
      <c r="DK35" s="259"/>
      <c r="DM35" s="259"/>
      <c r="DN35" s="259"/>
      <c r="DO35" s="259"/>
      <c r="DP35" s="259"/>
    </row>
    <row r="36" spans="98:120" ht="13.2"/>
    <row r="37" spans="98:120" ht="13.2">
      <c r="CW37" s="259"/>
      <c r="DB37" s="259"/>
      <c r="DG37" s="259"/>
      <c r="DL37" s="259"/>
      <c r="DP37" s="259"/>
    </row>
    <row r="38" spans="98:120" ht="13.2">
      <c r="CT38" s="259"/>
      <c r="CU38" s="259"/>
      <c r="CV38" s="259"/>
      <c r="CW38" s="259"/>
      <c r="CY38" s="259"/>
      <c r="CZ38" s="259"/>
      <c r="DA38" s="259"/>
      <c r="DB38" s="259"/>
      <c r="DD38" s="259"/>
      <c r="DE38" s="259"/>
      <c r="DF38" s="259"/>
      <c r="DG38" s="259"/>
      <c r="DI38" s="259"/>
      <c r="DJ38" s="259"/>
      <c r="DK38" s="259"/>
      <c r="DL38" s="259"/>
      <c r="DN38" s="259"/>
      <c r="DO38" s="259"/>
      <c r="DP38" s="259"/>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259"/>
      <c r="DO49" s="259"/>
      <c r="DP49" s="259"/>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259"/>
      <c r="CS63" s="259"/>
      <c r="CX63" s="259"/>
      <c r="DC63" s="259"/>
      <c r="DH63" s="259"/>
    </row>
    <row r="64" spans="22:120" ht="13.2">
      <c r="V64" s="259"/>
    </row>
    <row r="65" spans="15:120" ht="13.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c r="Q66" s="259"/>
      <c r="S66" s="259"/>
      <c r="U66" s="259"/>
      <c r="DM66" s="259"/>
    </row>
    <row r="67" spans="15:120" ht="13.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row r="69" spans="15:120" ht="13.2"/>
    <row r="70" spans="15:120" ht="13.2"/>
    <row r="71" spans="15:120" ht="13.2"/>
    <row r="72" spans="15:120" ht="13.2">
      <c r="DP72" s="259"/>
    </row>
    <row r="73" spans="15:120" ht="13.2">
      <c r="DP73" s="259"/>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259"/>
      <c r="CX96" s="259"/>
      <c r="DC96" s="259"/>
      <c r="DH96" s="259"/>
    </row>
    <row r="97" spans="24:120" ht="13.2">
      <c r="CS97" s="259"/>
      <c r="CX97" s="259"/>
      <c r="DC97" s="259"/>
      <c r="DH97" s="259"/>
      <c r="DP97" s="260" t="s">
        <v>477</v>
      </c>
    </row>
    <row r="98" spans="24:120" ht="13.2" hidden="1">
      <c r="CS98" s="259"/>
      <c r="CX98" s="259"/>
      <c r="DC98" s="259"/>
      <c r="DH98" s="259"/>
    </row>
    <row r="99" spans="24:120" ht="13.2"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t="13.2" hidden="1">
      <c r="CT103" s="259"/>
      <c r="CV103" s="259"/>
      <c r="CW103" s="259"/>
      <c r="CY103" s="259"/>
      <c r="DA103" s="259"/>
      <c r="DB103" s="259"/>
      <c r="DD103" s="259"/>
      <c r="DF103" s="259"/>
      <c r="DG103" s="259"/>
      <c r="DI103" s="259"/>
      <c r="DK103" s="259"/>
      <c r="DL103" s="259"/>
      <c r="DM103" s="259"/>
      <c r="DN103" s="259"/>
      <c r="DO103" s="259"/>
      <c r="DP103" s="259"/>
    </row>
    <row r="104" spans="24:120" ht="13.2" hidden="1">
      <c r="CV104" s="259"/>
      <c r="CW104" s="259"/>
      <c r="DA104" s="259"/>
      <c r="DB104" s="259"/>
      <c r="DF104" s="259"/>
      <c r="DG104" s="259"/>
      <c r="DK104" s="259"/>
      <c r="DL104" s="259"/>
      <c r="DN104" s="259"/>
      <c r="DO104" s="259"/>
      <c r="DP104" s="259"/>
    </row>
    <row r="105" spans="24:120" ht="12.75" hidden="1" customHeight="1"/>
  </sheetData>
  <sheetProtection algorithmName="SHA-512" hashValue="PDFfrMLk5MOlqG9uEnOf3j1n89gyL58L22cf6X13wRigcbK1Mig7HWKcZAaxPZpl+HWUzWbJYxPyUTBmx2nYvw==" saltValue="sxktFMzINlBm5AmlEyv7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A67" sqref="A1:XFD1048576"/>
    </sheetView>
  </sheetViews>
  <sheetFormatPr defaultColWidth="0" defaultRowHeight="13.5" customHeight="1" zeroHeight="1"/>
  <cols>
    <col min="1" max="116" width="2.6640625" style="260" customWidth="1"/>
    <col min="117" max="16384" width="9" style="259" hidden="1"/>
  </cols>
  <sheetData>
    <row r="1" spans="2:116" ht="13.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row r="3" spans="2:116" ht="13.2"/>
    <row r="4" spans="2:116" ht="13.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row r="20" spans="9:116" ht="13.2"/>
    <row r="21" spans="9:116" ht="13.2">
      <c r="DL21" s="259"/>
    </row>
    <row r="22" spans="9:116" ht="13.2">
      <c r="DI22" s="259"/>
      <c r="DJ22" s="259"/>
      <c r="DK22" s="259"/>
      <c r="DL22" s="259"/>
    </row>
    <row r="23" spans="9:116" ht="13.2">
      <c r="CY23" s="259"/>
      <c r="CZ23" s="259"/>
      <c r="DA23" s="259"/>
      <c r="DB23" s="259"/>
      <c r="DC23" s="259"/>
      <c r="DD23" s="259"/>
      <c r="DE23" s="259"/>
      <c r="DF23" s="259"/>
      <c r="DG23" s="259"/>
      <c r="DH23" s="259"/>
      <c r="DI23" s="259"/>
      <c r="DJ23" s="259"/>
      <c r="DK23" s="259"/>
      <c r="DL23" s="259"/>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259"/>
      <c r="DA35" s="259"/>
      <c r="DB35" s="259"/>
      <c r="DC35" s="259"/>
      <c r="DD35" s="259"/>
      <c r="DE35" s="259"/>
      <c r="DF35" s="259"/>
      <c r="DG35" s="259"/>
      <c r="DH35" s="259"/>
      <c r="DI35" s="259"/>
      <c r="DJ35" s="259"/>
      <c r="DK35" s="259"/>
      <c r="DL35" s="259"/>
    </row>
    <row r="36" spans="15:116" ht="13.2"/>
    <row r="37" spans="15:116" ht="13.2">
      <c r="DL37" s="259"/>
    </row>
    <row r="38" spans="15:116" ht="13.2">
      <c r="DI38" s="259"/>
      <c r="DJ38" s="259"/>
      <c r="DK38" s="259"/>
      <c r="DL38" s="259"/>
    </row>
    <row r="39" spans="15:116" ht="13.2"/>
    <row r="40" spans="15:116" ht="13.2"/>
    <row r="41" spans="15:116" ht="13.2"/>
    <row r="42" spans="15:116" ht="13.2"/>
    <row r="43" spans="15:116" ht="13.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c r="DL44" s="259"/>
    </row>
    <row r="45" spans="15:116" ht="13.2"/>
    <row r="46" spans="15:116" ht="13.2">
      <c r="DA46" s="259"/>
      <c r="DB46" s="259"/>
      <c r="DC46" s="259"/>
      <c r="DD46" s="259"/>
      <c r="DE46" s="259"/>
      <c r="DF46" s="259"/>
      <c r="DG46" s="259"/>
      <c r="DH46" s="259"/>
      <c r="DI46" s="259"/>
      <c r="DJ46" s="259"/>
      <c r="DK46" s="259"/>
      <c r="DL46" s="259"/>
    </row>
    <row r="47" spans="15:116" ht="13.2"/>
    <row r="48" spans="15:116" ht="13.2"/>
    <row r="49" spans="104:116" ht="13.2"/>
    <row r="50" spans="104:116" ht="13.2">
      <c r="CZ50" s="259"/>
      <c r="DA50" s="259"/>
      <c r="DB50" s="259"/>
      <c r="DC50" s="259"/>
      <c r="DD50" s="259"/>
      <c r="DE50" s="259"/>
      <c r="DF50" s="259"/>
      <c r="DG50" s="259"/>
      <c r="DH50" s="259"/>
      <c r="DI50" s="259"/>
      <c r="DJ50" s="259"/>
      <c r="DK50" s="259"/>
      <c r="DL50" s="259"/>
    </row>
    <row r="51" spans="104:116" ht="13.2"/>
    <row r="52" spans="104:116" ht="13.2"/>
    <row r="53" spans="104:116" ht="13.2">
      <c r="DL53" s="259"/>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259"/>
      <c r="DD67" s="259"/>
      <c r="DE67" s="259"/>
      <c r="DF67" s="259"/>
      <c r="DG67" s="259"/>
      <c r="DH67" s="259"/>
      <c r="DI67" s="259"/>
      <c r="DJ67" s="259"/>
      <c r="DK67" s="259"/>
      <c r="DL67" s="259"/>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gO2HMCZB2Jd02j+cMo6J1qFPsjuQ3z41nBkeicMVT1cPrbNp5reKws9Tp4z1SjWct1dfinc/475jTEn6WVCpng==" saltValue="wLkZzn5yaWn7licUw1Des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c r="AS1" s="262"/>
      <c r="AT1" s="262"/>
    </row>
    <row r="2" spans="1:46" ht="13.2">
      <c r="AS2" s="262"/>
      <c r="AT2" s="262"/>
    </row>
    <row r="3" spans="1:46" ht="13.2">
      <c r="AS3" s="262"/>
      <c r="AT3" s="262"/>
    </row>
    <row r="4" spans="1:46" ht="13.2">
      <c r="AS4" s="262"/>
      <c r="AT4" s="262"/>
    </row>
    <row r="5" spans="1:46" ht="16.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9" t="s">
        <v>480</v>
      </c>
      <c r="AP7" s="272"/>
      <c r="AQ7" s="273" t="s">
        <v>481</v>
      </c>
      <c r="AR7" s="274"/>
    </row>
    <row r="8" spans="1:46" ht="13.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0"/>
      <c r="AP8" s="278" t="s">
        <v>482</v>
      </c>
      <c r="AQ8" s="279" t="s">
        <v>483</v>
      </c>
      <c r="AR8" s="280" t="s">
        <v>484</v>
      </c>
    </row>
    <row r="9" spans="1:46" ht="13.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1" t="s">
        <v>485</v>
      </c>
      <c r="AL9" s="1132"/>
      <c r="AM9" s="1132"/>
      <c r="AN9" s="1133"/>
      <c r="AO9" s="281">
        <v>1203757</v>
      </c>
      <c r="AP9" s="281">
        <v>83985</v>
      </c>
      <c r="AQ9" s="282">
        <v>109056</v>
      </c>
      <c r="AR9" s="283">
        <v>-23</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1" t="s">
        <v>486</v>
      </c>
      <c r="AL10" s="1132"/>
      <c r="AM10" s="1132"/>
      <c r="AN10" s="1133"/>
      <c r="AO10" s="284">
        <v>282533</v>
      </c>
      <c r="AP10" s="284">
        <v>19712</v>
      </c>
      <c r="AQ10" s="285">
        <v>18467</v>
      </c>
      <c r="AR10" s="286">
        <v>6.7</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1" t="s">
        <v>487</v>
      </c>
      <c r="AL11" s="1132"/>
      <c r="AM11" s="1132"/>
      <c r="AN11" s="1133"/>
      <c r="AO11" s="284">
        <v>4185</v>
      </c>
      <c r="AP11" s="284">
        <v>292</v>
      </c>
      <c r="AQ11" s="285">
        <v>875</v>
      </c>
      <c r="AR11" s="286">
        <v>-66.599999999999994</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1" t="s">
        <v>488</v>
      </c>
      <c r="AL12" s="1132"/>
      <c r="AM12" s="1132"/>
      <c r="AN12" s="1133"/>
      <c r="AO12" s="284" t="s">
        <v>489</v>
      </c>
      <c r="AP12" s="284" t="s">
        <v>489</v>
      </c>
      <c r="AQ12" s="285" t="s">
        <v>489</v>
      </c>
      <c r="AR12" s="286" t="s">
        <v>489</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1" t="s">
        <v>490</v>
      </c>
      <c r="AL13" s="1132"/>
      <c r="AM13" s="1132"/>
      <c r="AN13" s="1133"/>
      <c r="AO13" s="284">
        <v>73378</v>
      </c>
      <c r="AP13" s="284">
        <v>5120</v>
      </c>
      <c r="AQ13" s="285">
        <v>4658</v>
      </c>
      <c r="AR13" s="286">
        <v>9.9</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1" t="s">
        <v>491</v>
      </c>
      <c r="AL14" s="1132"/>
      <c r="AM14" s="1132"/>
      <c r="AN14" s="1133"/>
      <c r="AO14" s="284">
        <v>33893</v>
      </c>
      <c r="AP14" s="284">
        <v>2365</v>
      </c>
      <c r="AQ14" s="285">
        <v>1950</v>
      </c>
      <c r="AR14" s="286">
        <v>21.3</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4" t="s">
        <v>492</v>
      </c>
      <c r="AL15" s="1135"/>
      <c r="AM15" s="1135"/>
      <c r="AN15" s="1136"/>
      <c r="AO15" s="284">
        <v>-135177</v>
      </c>
      <c r="AP15" s="284">
        <v>-9431</v>
      </c>
      <c r="AQ15" s="285">
        <v>-7086</v>
      </c>
      <c r="AR15" s="286">
        <v>33.1</v>
      </c>
    </row>
    <row r="16" spans="1:46" ht="13.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4" t="s">
        <v>178</v>
      </c>
      <c r="AL16" s="1135"/>
      <c r="AM16" s="1135"/>
      <c r="AN16" s="1136"/>
      <c r="AO16" s="284">
        <v>1462569</v>
      </c>
      <c r="AP16" s="284">
        <v>102042</v>
      </c>
      <c r="AQ16" s="285">
        <v>127919</v>
      </c>
      <c r="AR16" s="286">
        <v>-20.2</v>
      </c>
    </row>
    <row r="17" spans="1:46" ht="13.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7" t="s">
        <v>497</v>
      </c>
      <c r="AL21" s="1138"/>
      <c r="AM21" s="1138"/>
      <c r="AN21" s="1139"/>
      <c r="AO21" s="297">
        <v>9</v>
      </c>
      <c r="AP21" s="298">
        <v>10.82</v>
      </c>
      <c r="AQ21" s="299">
        <v>-1.82</v>
      </c>
      <c r="AR21" s="267"/>
      <c r="AS21" s="300"/>
      <c r="AT21" s="296"/>
    </row>
    <row r="22" spans="1:46" s="301" customFormat="1" ht="13.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7" t="s">
        <v>498</v>
      </c>
      <c r="AL22" s="1138"/>
      <c r="AM22" s="1138"/>
      <c r="AN22" s="1139"/>
      <c r="AO22" s="302">
        <v>100.8</v>
      </c>
      <c r="AP22" s="303">
        <v>96.9</v>
      </c>
      <c r="AQ22" s="304">
        <v>3.9</v>
      </c>
      <c r="AR22" s="288"/>
      <c r="AS22" s="300"/>
      <c r="AT22" s="296"/>
    </row>
    <row r="23" spans="1:46" s="301" customFormat="1" ht="13.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c r="A26" s="1130" t="s">
        <v>499</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c r="AT26" s="267"/>
    </row>
    <row r="27" spans="1:46" ht="13.2">
      <c r="A27" s="309"/>
      <c r="AO27" s="262"/>
      <c r="AP27" s="262"/>
      <c r="AQ27" s="262"/>
      <c r="AR27" s="262"/>
      <c r="AS27" s="262"/>
      <c r="AT27" s="262"/>
    </row>
    <row r="28" spans="1:46" ht="16.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9" t="s">
        <v>480</v>
      </c>
      <c r="AP30" s="272"/>
      <c r="AQ30" s="273" t="s">
        <v>481</v>
      </c>
      <c r="AR30" s="274"/>
    </row>
    <row r="31" spans="1:46" ht="13.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0"/>
      <c r="AP31" s="278" t="s">
        <v>482</v>
      </c>
      <c r="AQ31" s="279" t="s">
        <v>483</v>
      </c>
      <c r="AR31" s="280" t="s">
        <v>484</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1" t="s">
        <v>502</v>
      </c>
      <c r="AL32" s="1122"/>
      <c r="AM32" s="1122"/>
      <c r="AN32" s="1123"/>
      <c r="AO32" s="312">
        <v>703978</v>
      </c>
      <c r="AP32" s="312">
        <v>49116</v>
      </c>
      <c r="AQ32" s="313">
        <v>61308</v>
      </c>
      <c r="AR32" s="314">
        <v>-19.899999999999999</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1" t="s">
        <v>503</v>
      </c>
      <c r="AL33" s="1122"/>
      <c r="AM33" s="1122"/>
      <c r="AN33" s="1123"/>
      <c r="AO33" s="312" t="s">
        <v>489</v>
      </c>
      <c r="AP33" s="312" t="s">
        <v>489</v>
      </c>
      <c r="AQ33" s="313" t="s">
        <v>489</v>
      </c>
      <c r="AR33" s="314" t="s">
        <v>489</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1" t="s">
        <v>504</v>
      </c>
      <c r="AL34" s="1122"/>
      <c r="AM34" s="1122"/>
      <c r="AN34" s="1123"/>
      <c r="AO34" s="312" t="s">
        <v>489</v>
      </c>
      <c r="AP34" s="312" t="s">
        <v>489</v>
      </c>
      <c r="AQ34" s="313" t="s">
        <v>489</v>
      </c>
      <c r="AR34" s="314" t="s">
        <v>489</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1" t="s">
        <v>505</v>
      </c>
      <c r="AL35" s="1122"/>
      <c r="AM35" s="1122"/>
      <c r="AN35" s="1123"/>
      <c r="AO35" s="312">
        <v>77580</v>
      </c>
      <c r="AP35" s="312">
        <v>5413</v>
      </c>
      <c r="AQ35" s="313">
        <v>22520</v>
      </c>
      <c r="AR35" s="314">
        <v>-76</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1" t="s">
        <v>506</v>
      </c>
      <c r="AL36" s="1122"/>
      <c r="AM36" s="1122"/>
      <c r="AN36" s="1123"/>
      <c r="AO36" s="312">
        <v>35643</v>
      </c>
      <c r="AP36" s="312">
        <v>2487</v>
      </c>
      <c r="AQ36" s="313">
        <v>5045</v>
      </c>
      <c r="AR36" s="314">
        <v>-50.7</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1" t="s">
        <v>507</v>
      </c>
      <c r="AL37" s="1122"/>
      <c r="AM37" s="1122"/>
      <c r="AN37" s="1123"/>
      <c r="AO37" s="312" t="s">
        <v>489</v>
      </c>
      <c r="AP37" s="312" t="s">
        <v>489</v>
      </c>
      <c r="AQ37" s="313">
        <v>526</v>
      </c>
      <c r="AR37" s="314" t="s">
        <v>489</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4" t="s">
        <v>508</v>
      </c>
      <c r="AL38" s="1125"/>
      <c r="AM38" s="1125"/>
      <c r="AN38" s="1126"/>
      <c r="AO38" s="315" t="s">
        <v>489</v>
      </c>
      <c r="AP38" s="315" t="s">
        <v>489</v>
      </c>
      <c r="AQ38" s="316">
        <v>11</v>
      </c>
      <c r="AR38" s="304" t="s">
        <v>489</v>
      </c>
      <c r="AS38" s="311"/>
    </row>
    <row r="39" spans="1:46" ht="13.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4" t="s">
        <v>509</v>
      </c>
      <c r="AL39" s="1125"/>
      <c r="AM39" s="1125"/>
      <c r="AN39" s="1126"/>
      <c r="AO39" s="312">
        <v>-97899</v>
      </c>
      <c r="AP39" s="312">
        <v>-6830</v>
      </c>
      <c r="AQ39" s="313">
        <v>-1559</v>
      </c>
      <c r="AR39" s="314">
        <v>338.1</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1" t="s">
        <v>510</v>
      </c>
      <c r="AL40" s="1122"/>
      <c r="AM40" s="1122"/>
      <c r="AN40" s="1123"/>
      <c r="AO40" s="312">
        <v>-425961</v>
      </c>
      <c r="AP40" s="312">
        <v>-29719</v>
      </c>
      <c r="AQ40" s="313">
        <v>-58872</v>
      </c>
      <c r="AR40" s="314">
        <v>-49.5</v>
      </c>
      <c r="AS40" s="311"/>
    </row>
    <row r="41" spans="1:46" ht="13.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7" t="s">
        <v>288</v>
      </c>
      <c r="AL41" s="1128"/>
      <c r="AM41" s="1128"/>
      <c r="AN41" s="1129"/>
      <c r="AO41" s="312">
        <v>293341</v>
      </c>
      <c r="AP41" s="312">
        <v>20466</v>
      </c>
      <c r="AQ41" s="313">
        <v>28979</v>
      </c>
      <c r="AR41" s="314">
        <v>-29.4</v>
      </c>
      <c r="AS41" s="311"/>
    </row>
    <row r="42" spans="1:46" ht="13.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4" t="s">
        <v>480</v>
      </c>
      <c r="AN49" s="1116" t="s">
        <v>513</v>
      </c>
      <c r="AO49" s="1117"/>
      <c r="AP49" s="1117"/>
      <c r="AQ49" s="1117"/>
      <c r="AR49" s="1118"/>
    </row>
    <row r="50" spans="1:44" ht="13.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5"/>
      <c r="AN50" s="328" t="s">
        <v>514</v>
      </c>
      <c r="AO50" s="329" t="s">
        <v>515</v>
      </c>
      <c r="AP50" s="330" t="s">
        <v>516</v>
      </c>
      <c r="AQ50" s="331" t="s">
        <v>517</v>
      </c>
      <c r="AR50" s="332" t="s">
        <v>518</v>
      </c>
    </row>
    <row r="51" spans="1:44" ht="13.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470942</v>
      </c>
      <c r="AN51" s="334">
        <v>30035</v>
      </c>
      <c r="AO51" s="335">
        <v>-25.8</v>
      </c>
      <c r="AP51" s="336">
        <v>87464</v>
      </c>
      <c r="AQ51" s="337">
        <v>19</v>
      </c>
      <c r="AR51" s="338">
        <v>-44.8</v>
      </c>
    </row>
    <row r="52" spans="1:44" ht="13.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243188</v>
      </c>
      <c r="AN52" s="342">
        <v>15509</v>
      </c>
      <c r="AO52" s="343">
        <v>-49</v>
      </c>
      <c r="AP52" s="344">
        <v>47479</v>
      </c>
      <c r="AQ52" s="345">
        <v>10.199999999999999</v>
      </c>
      <c r="AR52" s="346">
        <v>-59.2</v>
      </c>
    </row>
    <row r="53" spans="1:44" ht="13.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360189</v>
      </c>
      <c r="AN53" s="334">
        <v>23487</v>
      </c>
      <c r="AO53" s="335">
        <v>-21.8</v>
      </c>
      <c r="AP53" s="336">
        <v>117234</v>
      </c>
      <c r="AQ53" s="337">
        <v>34</v>
      </c>
      <c r="AR53" s="338">
        <v>-55.8</v>
      </c>
    </row>
    <row r="54" spans="1:44" ht="13.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233804</v>
      </c>
      <c r="AN54" s="342">
        <v>15245</v>
      </c>
      <c r="AO54" s="343">
        <v>-1.7</v>
      </c>
      <c r="AP54" s="344">
        <v>59796</v>
      </c>
      <c r="AQ54" s="345">
        <v>25.9</v>
      </c>
      <c r="AR54" s="346">
        <v>-27.6</v>
      </c>
    </row>
    <row r="55" spans="1:44" ht="13.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510600</v>
      </c>
      <c r="AN55" s="334">
        <v>34147</v>
      </c>
      <c r="AO55" s="335">
        <v>45.4</v>
      </c>
      <c r="AP55" s="336">
        <v>85942</v>
      </c>
      <c r="AQ55" s="337">
        <v>-26.7</v>
      </c>
      <c r="AR55" s="338">
        <v>72.099999999999994</v>
      </c>
    </row>
    <row r="56" spans="1:44" ht="13.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431688</v>
      </c>
      <c r="AN56" s="342">
        <v>28870</v>
      </c>
      <c r="AO56" s="343">
        <v>89.4</v>
      </c>
      <c r="AP56" s="344">
        <v>48630</v>
      </c>
      <c r="AQ56" s="345">
        <v>-18.7</v>
      </c>
      <c r="AR56" s="346">
        <v>108.1</v>
      </c>
    </row>
    <row r="57" spans="1:44" ht="13.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474746</v>
      </c>
      <c r="AN57" s="334">
        <v>32461</v>
      </c>
      <c r="AO57" s="335">
        <v>-4.9000000000000004</v>
      </c>
      <c r="AP57" s="336">
        <v>95007</v>
      </c>
      <c r="AQ57" s="337">
        <v>10.5</v>
      </c>
      <c r="AR57" s="338">
        <v>-15.4</v>
      </c>
    </row>
    <row r="58" spans="1:44" ht="13.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346535</v>
      </c>
      <c r="AN58" s="342">
        <v>23695</v>
      </c>
      <c r="AO58" s="343">
        <v>-17.899999999999999</v>
      </c>
      <c r="AP58" s="344">
        <v>48509</v>
      </c>
      <c r="AQ58" s="345">
        <v>-0.2</v>
      </c>
      <c r="AR58" s="346">
        <v>-17.7</v>
      </c>
    </row>
    <row r="59" spans="1:44" ht="13.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271493</v>
      </c>
      <c r="AN59" s="334">
        <v>18942</v>
      </c>
      <c r="AO59" s="335">
        <v>-41.6</v>
      </c>
      <c r="AP59" s="336">
        <v>98176</v>
      </c>
      <c r="AQ59" s="337">
        <v>3.3</v>
      </c>
      <c r="AR59" s="338">
        <v>-44.9</v>
      </c>
    </row>
    <row r="60" spans="1:44" ht="13.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156634</v>
      </c>
      <c r="AN60" s="342">
        <v>10928</v>
      </c>
      <c r="AO60" s="343">
        <v>-53.9</v>
      </c>
      <c r="AP60" s="344">
        <v>58489</v>
      </c>
      <c r="AQ60" s="345">
        <v>20.6</v>
      </c>
      <c r="AR60" s="346">
        <v>-74.5</v>
      </c>
    </row>
    <row r="61" spans="1:44" ht="13.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417594</v>
      </c>
      <c r="AN61" s="349">
        <v>27814</v>
      </c>
      <c r="AO61" s="350">
        <v>-9.6999999999999993</v>
      </c>
      <c r="AP61" s="351">
        <v>96765</v>
      </c>
      <c r="AQ61" s="352">
        <v>8</v>
      </c>
      <c r="AR61" s="338">
        <v>-17.7</v>
      </c>
    </row>
    <row r="62" spans="1:44" ht="13.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282370</v>
      </c>
      <c r="AN62" s="342">
        <v>18849</v>
      </c>
      <c r="AO62" s="343">
        <v>-6.6</v>
      </c>
      <c r="AP62" s="344">
        <v>52581</v>
      </c>
      <c r="AQ62" s="345">
        <v>7.6</v>
      </c>
      <c r="AR62" s="346">
        <v>-14.2</v>
      </c>
    </row>
    <row r="63" spans="1:44" ht="13.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t="13.2" hidden="1">
      <c r="AK70" s="262"/>
      <c r="AL70" s="262"/>
      <c r="AM70" s="262"/>
      <c r="AN70" s="262"/>
      <c r="AO70" s="262"/>
      <c r="AP70" s="262"/>
      <c r="AQ70" s="262"/>
      <c r="AR70" s="262"/>
    </row>
    <row r="71" spans="1:46" ht="13.2" hidden="1">
      <c r="AK71" s="262"/>
      <c r="AL71" s="262"/>
      <c r="AM71" s="262"/>
      <c r="AN71" s="262"/>
      <c r="AO71" s="262"/>
      <c r="AP71" s="262"/>
      <c r="AQ71" s="262"/>
      <c r="AR71" s="262"/>
    </row>
    <row r="72" spans="1:46" ht="13.2" hidden="1">
      <c r="AK72" s="262"/>
      <c r="AL72" s="262"/>
      <c r="AM72" s="262"/>
      <c r="AN72" s="262"/>
      <c r="AO72" s="262"/>
      <c r="AP72" s="262"/>
      <c r="AQ72" s="262"/>
      <c r="AR72" s="262"/>
    </row>
    <row r="73" spans="1:46" ht="13.2" hidden="1">
      <c r="AK73" s="262"/>
      <c r="AL73" s="262"/>
      <c r="AM73" s="262"/>
      <c r="AN73" s="262"/>
      <c r="AO73" s="262"/>
      <c r="AP73" s="262"/>
      <c r="AQ73" s="262"/>
      <c r="AR73" s="262"/>
    </row>
  </sheetData>
  <sheetProtection algorithmName="SHA-512" hashValue="ryViaj5EnJHqk2jaTnA7eZwZiEobYECl9BneKGhy8wQfyooZsVpM2pIJP8WP/l6sp1XoU6pravaCIAqeMO8zUQ==" saltValue="SMZ0lryD2r7I1WePqerYC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441406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c r="B2" s="259"/>
      <c r="DG2" s="259"/>
    </row>
    <row r="3" spans="2:125" ht="13.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row r="5" spans="2:125" ht="13.2"/>
    <row r="6" spans="2:125" ht="13.2"/>
    <row r="7" spans="2:125" ht="13.2"/>
    <row r="8" spans="2:125" ht="13.2"/>
    <row r="9" spans="2:125" ht="13.2">
      <c r="DU9" s="259"/>
    </row>
    <row r="10" spans="2:125" ht="13.2"/>
    <row r="11" spans="2:125" ht="13.2"/>
    <row r="12" spans="2:125" ht="13.2"/>
    <row r="13" spans="2:125" ht="13.2"/>
    <row r="14" spans="2:125" ht="13.2"/>
    <row r="15" spans="2:125" ht="13.2"/>
    <row r="16" spans="2:125" ht="13.2"/>
    <row r="17" spans="125:125" ht="13.2">
      <c r="DU17" s="259"/>
    </row>
    <row r="18" spans="125:125" ht="13.2"/>
    <row r="19" spans="125:125" ht="13.2"/>
    <row r="20" spans="125:125" ht="13.2">
      <c r="DU20" s="259"/>
    </row>
    <row r="21" spans="125:125" ht="13.2">
      <c r="DU21" s="259"/>
    </row>
    <row r="22" spans="125:125" ht="13.2"/>
    <row r="23" spans="125:125" ht="13.2"/>
    <row r="24" spans="125:125" ht="13.2"/>
    <row r="25" spans="125:125" ht="13.2"/>
    <row r="26" spans="125:125" ht="13.2"/>
    <row r="27" spans="125:125" ht="13.2"/>
    <row r="28" spans="125:125" ht="13.2">
      <c r="DU28" s="259"/>
    </row>
    <row r="29" spans="125:125" ht="13.2"/>
    <row r="30" spans="125:125" ht="13.2"/>
    <row r="31" spans="125:125" ht="13.2"/>
    <row r="32" spans="125:125" ht="13.2"/>
    <row r="33" spans="2:125" ht="13.2">
      <c r="B33" s="259"/>
      <c r="G33" s="259"/>
      <c r="I33" s="259"/>
    </row>
    <row r="34" spans="2:125" ht="13.2">
      <c r="C34" s="259"/>
      <c r="P34" s="259"/>
      <c r="DE34" s="259"/>
      <c r="DH34" s="259"/>
    </row>
    <row r="35" spans="2:125" ht="13.2">
      <c r="D35" s="259"/>
      <c r="E35" s="259"/>
      <c r="DG35" s="259"/>
      <c r="DJ35" s="259"/>
      <c r="DP35" s="259"/>
      <c r="DQ35" s="259"/>
      <c r="DR35" s="259"/>
      <c r="DS35" s="259"/>
      <c r="DT35" s="259"/>
      <c r="DU35" s="259"/>
    </row>
    <row r="36" spans="2:125" ht="13.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c r="DU37" s="259"/>
    </row>
    <row r="38" spans="2:125" ht="13.2">
      <c r="DT38" s="259"/>
      <c r="DU38" s="259"/>
    </row>
    <row r="39" spans="2:125" ht="13.2"/>
    <row r="40" spans="2:125" ht="13.2">
      <c r="DH40" s="259"/>
    </row>
    <row r="41" spans="2:125" ht="13.2">
      <c r="DE41" s="259"/>
    </row>
    <row r="42" spans="2:125" ht="13.2">
      <c r="DG42" s="259"/>
      <c r="DJ42" s="259"/>
    </row>
    <row r="43" spans="2:125" ht="13.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c r="DU44" s="259"/>
    </row>
    <row r="45" spans="2:125" ht="13.2"/>
    <row r="46" spans="2:125" ht="13.2"/>
    <row r="47" spans="2:125" ht="13.2"/>
    <row r="48" spans="2:125" ht="13.2">
      <c r="DT48" s="259"/>
      <c r="DU48" s="259"/>
    </row>
    <row r="49" spans="120:125" ht="13.2">
      <c r="DU49" s="259"/>
    </row>
    <row r="50" spans="120:125" ht="13.2">
      <c r="DU50" s="259"/>
    </row>
    <row r="51" spans="120:125" ht="13.2">
      <c r="DP51" s="259"/>
      <c r="DQ51" s="259"/>
      <c r="DR51" s="259"/>
      <c r="DS51" s="259"/>
      <c r="DT51" s="259"/>
      <c r="DU51" s="259"/>
    </row>
    <row r="52" spans="120:125" ht="13.2"/>
    <row r="53" spans="120:125" ht="13.2"/>
    <row r="54" spans="120:125" ht="13.2">
      <c r="DU54" s="259"/>
    </row>
    <row r="55" spans="120:125" ht="13.2"/>
    <row r="56" spans="120:125" ht="13.2"/>
    <row r="57" spans="120:125" ht="13.2"/>
    <row r="58" spans="120:125" ht="13.2">
      <c r="DU58" s="259"/>
    </row>
    <row r="59" spans="120:125" ht="13.2"/>
    <row r="60" spans="120:125" ht="13.2"/>
    <row r="61" spans="120:125" ht="13.2"/>
    <row r="62" spans="120:125" ht="13.2"/>
    <row r="63" spans="120:125" ht="13.2">
      <c r="DU63" s="259"/>
    </row>
    <row r="64" spans="120:125" ht="13.2">
      <c r="DT64" s="259"/>
      <c r="DU64" s="259"/>
    </row>
    <row r="65" spans="123:125" ht="13.2"/>
    <row r="66" spans="123:125" ht="13.2"/>
    <row r="67" spans="123:125" ht="13.2"/>
    <row r="68" spans="123:125" ht="13.2"/>
    <row r="69" spans="123:125" ht="13.2">
      <c r="DS69" s="259"/>
      <c r="DT69" s="259"/>
      <c r="DU69" s="259"/>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259"/>
    </row>
    <row r="83" spans="116:125" ht="13.2">
      <c r="DM83" s="259"/>
      <c r="DN83" s="259"/>
      <c r="DO83" s="259"/>
      <c r="DP83" s="259"/>
      <c r="DQ83" s="259"/>
      <c r="DR83" s="259"/>
      <c r="DS83" s="259"/>
      <c r="DT83" s="259"/>
      <c r="DU83" s="259"/>
    </row>
    <row r="84" spans="116:125" ht="13.2"/>
    <row r="85" spans="116:125" ht="13.2"/>
    <row r="86" spans="116:125" ht="13.2"/>
    <row r="87" spans="116:125" ht="13.2"/>
    <row r="88" spans="116:125" ht="13.2">
      <c r="DU88" s="259"/>
    </row>
    <row r="89" spans="116:125" ht="13.2"/>
    <row r="90" spans="116:125" ht="13.2"/>
    <row r="91" spans="116:125" ht="13.2"/>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477</v>
      </c>
    </row>
    <row r="121" spans="125:125" ht="13.5" hidden="1" customHeight="1">
      <c r="DU121" s="259"/>
    </row>
  </sheetData>
  <sheetProtection algorithmName="SHA-512" hashValue="+IBfh5tJbRSm9oOh0A2GRedlcCod5tU11WJh3gepiNN16Pge/g1mA/bSu8gC3PPcNcvfqwdGjpT3QG93bMZ9/g==" saltValue="oOccPlMkCm06j3g3nKGdi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441406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c r="B2" s="259"/>
      <c r="T2" s="259"/>
    </row>
    <row r="3" spans="1:125" ht="13.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259"/>
      <c r="G33" s="259"/>
      <c r="I33" s="259"/>
    </row>
    <row r="34" spans="2:125" ht="13.2">
      <c r="C34" s="259"/>
      <c r="P34" s="259"/>
      <c r="R34" s="259"/>
      <c r="U34" s="259"/>
    </row>
    <row r="35" spans="2:125" ht="13.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c r="F36" s="259"/>
      <c r="H36" s="259"/>
      <c r="J36" s="259"/>
      <c r="K36" s="259"/>
      <c r="L36" s="259"/>
      <c r="M36" s="259"/>
      <c r="N36" s="259"/>
      <c r="O36" s="259"/>
      <c r="Q36" s="259"/>
      <c r="S36" s="259"/>
      <c r="V36" s="259"/>
    </row>
    <row r="37" spans="2:125" ht="13.2"/>
    <row r="38" spans="2:125" ht="13.2"/>
    <row r="39" spans="2:125" ht="13.2"/>
    <row r="40" spans="2:125" ht="13.2">
      <c r="U40" s="259"/>
    </row>
    <row r="41" spans="2:125" ht="13.2">
      <c r="R41" s="259"/>
    </row>
    <row r="42" spans="2:125" ht="13.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c r="Q43" s="259"/>
      <c r="S43" s="259"/>
      <c r="V43" s="259"/>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477</v>
      </c>
    </row>
  </sheetData>
  <sheetProtection algorithmName="SHA-512" hashValue="l/fLvxsGGG+Vu2/rlCVWkSamzq1F59qIYMi4R8+sX7wwc/4ro/TC9pMn16RV0G8Xau9LRzaRURpUrR3ZdbgY8w==" saltValue="7sITbzV0RHEQ2lRmkZ3J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1875" style="1" customWidth="1"/>
    <col min="2" max="16" width="14.6640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40" t="s">
        <v>3</v>
      </c>
      <c r="D47" s="1140"/>
      <c r="E47" s="1141"/>
      <c r="F47" s="11">
        <v>23.77</v>
      </c>
      <c r="G47" s="12">
        <v>22.81</v>
      </c>
      <c r="H47" s="12">
        <v>38.28</v>
      </c>
      <c r="I47" s="12">
        <v>48.54</v>
      </c>
      <c r="J47" s="13">
        <v>53.11</v>
      </c>
    </row>
    <row r="48" spans="2:10" ht="57.75" customHeight="1">
      <c r="B48" s="14"/>
      <c r="C48" s="1142" t="s">
        <v>4</v>
      </c>
      <c r="D48" s="1142"/>
      <c r="E48" s="1143"/>
      <c r="F48" s="15">
        <v>4.04</v>
      </c>
      <c r="G48" s="16">
        <v>15.18</v>
      </c>
      <c r="H48" s="16">
        <v>10.94</v>
      </c>
      <c r="I48" s="16">
        <v>10.29</v>
      </c>
      <c r="J48" s="17">
        <v>7.7</v>
      </c>
    </row>
    <row r="49" spans="2:10" ht="57.75" customHeight="1" thickBot="1">
      <c r="B49" s="18"/>
      <c r="C49" s="1144" t="s">
        <v>5</v>
      </c>
      <c r="D49" s="1144"/>
      <c r="E49" s="1145"/>
      <c r="F49" s="19" t="s">
        <v>532</v>
      </c>
      <c r="G49" s="20">
        <v>11.62</v>
      </c>
      <c r="H49" s="20">
        <v>13.31</v>
      </c>
      <c r="I49" s="20">
        <v>8.61</v>
      </c>
      <c r="J49" s="21">
        <v>2.2200000000000002</v>
      </c>
    </row>
    <row r="50" spans="2:10" ht="13.2"/>
  </sheetData>
  <sheetProtection algorithmName="SHA-512" hashValue="uUSExMTeX2hcin3R31PifHwCjNDir4s+zN7gN5OwVi6Ru40bV16gNwtDU8zl7b44EI89YtJS3XoLqMzwCgjwlg==" saltValue="5WAd+7dNcuJZF6WJJwY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012600</cp:lastModifiedBy>
  <cp:lastPrinted>2025-03-12T05:02:57Z</cp:lastPrinted>
  <dcterms:created xsi:type="dcterms:W3CDTF">2025-02-19T01:43:54Z</dcterms:created>
  <dcterms:modified xsi:type="dcterms:W3CDTF">2026-03-31T02:25:07Z</dcterms:modified>
  <cp:category/>
</cp:coreProperties>
</file>